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5875" windowHeight="13860"/>
  </bookViews>
  <sheets>
    <sheet name="List1" sheetId="1" r:id="rId1"/>
  </sheets>
  <definedNames>
    <definedName name="_xlnm.Print_Titles" localSheetId="0">List1!$3:$4</definedName>
  </definedNames>
  <calcPr calcId="145621"/>
</workbook>
</file>

<file path=xl/calcChain.xml><?xml version="1.0" encoding="utf-8"?>
<calcChain xmlns="http://schemas.openxmlformats.org/spreadsheetml/2006/main">
  <c r="H88" i="1" l="1"/>
  <c r="G88" i="1"/>
  <c r="F87" i="1"/>
  <c r="E87" i="1"/>
  <c r="D87" i="1"/>
  <c r="C87" i="1"/>
  <c r="H87" i="1" s="1"/>
  <c r="H86" i="1"/>
  <c r="G86" i="1"/>
  <c r="F85" i="1"/>
  <c r="E85" i="1"/>
  <c r="D85" i="1"/>
  <c r="C85" i="1"/>
  <c r="H84" i="1"/>
  <c r="G84" i="1"/>
  <c r="F83" i="1"/>
  <c r="F80" i="1" s="1"/>
  <c r="E83" i="1"/>
  <c r="D83" i="1"/>
  <c r="C83" i="1"/>
  <c r="H83" i="1" s="1"/>
  <c r="H82" i="1"/>
  <c r="G82" i="1"/>
  <c r="F81" i="1"/>
  <c r="E81" i="1"/>
  <c r="D81" i="1"/>
  <c r="C81" i="1"/>
  <c r="H79" i="1"/>
  <c r="G79" i="1"/>
  <c r="F78" i="1"/>
  <c r="E78" i="1"/>
  <c r="D78" i="1"/>
  <c r="C78" i="1"/>
  <c r="H77" i="1"/>
  <c r="G77" i="1"/>
  <c r="F76" i="1"/>
  <c r="E76" i="1"/>
  <c r="D76" i="1"/>
  <c r="C76" i="1"/>
  <c r="H75" i="1"/>
  <c r="G75" i="1"/>
  <c r="H74" i="1"/>
  <c r="G74" i="1"/>
  <c r="F73" i="1"/>
  <c r="E73" i="1"/>
  <c r="D73" i="1"/>
  <c r="C73" i="1"/>
  <c r="H71" i="1"/>
  <c r="G71" i="1"/>
  <c r="F70" i="1"/>
  <c r="E70" i="1"/>
  <c r="D70" i="1"/>
  <c r="C70" i="1"/>
  <c r="H69" i="1"/>
  <c r="G69" i="1"/>
  <c r="F68" i="1"/>
  <c r="E68" i="1"/>
  <c r="D68" i="1"/>
  <c r="C68" i="1"/>
  <c r="H67" i="1"/>
  <c r="G67" i="1"/>
  <c r="F66" i="1"/>
  <c r="E66" i="1"/>
  <c r="D66" i="1"/>
  <c r="C66" i="1"/>
  <c r="H65" i="1"/>
  <c r="G65" i="1"/>
  <c r="F64" i="1"/>
  <c r="E64" i="1"/>
  <c r="D64" i="1"/>
  <c r="C64" i="1"/>
  <c r="C63" i="1"/>
  <c r="H62" i="1"/>
  <c r="G62" i="1"/>
  <c r="F61" i="1"/>
  <c r="E61" i="1"/>
  <c r="D61" i="1"/>
  <c r="C61" i="1"/>
  <c r="H60" i="1"/>
  <c r="G60" i="1"/>
  <c r="F59" i="1"/>
  <c r="E59" i="1"/>
  <c r="G59" i="1" s="1"/>
  <c r="D59" i="1"/>
  <c r="C59" i="1"/>
  <c r="H59" i="1" s="1"/>
  <c r="H57" i="1"/>
  <c r="G57" i="1"/>
  <c r="F56" i="1"/>
  <c r="E56" i="1"/>
  <c r="D56" i="1"/>
  <c r="C56" i="1"/>
  <c r="H56" i="1" s="1"/>
  <c r="H55" i="1"/>
  <c r="G55" i="1"/>
  <c r="F54" i="1"/>
  <c r="E54" i="1"/>
  <c r="D54" i="1"/>
  <c r="C54" i="1"/>
  <c r="H53" i="1"/>
  <c r="G53" i="1"/>
  <c r="F52" i="1"/>
  <c r="E52" i="1"/>
  <c r="D52" i="1"/>
  <c r="C52" i="1"/>
  <c r="H52" i="1" s="1"/>
  <c r="H51" i="1"/>
  <c r="G51" i="1"/>
  <c r="F50" i="1"/>
  <c r="E50" i="1"/>
  <c r="D50" i="1"/>
  <c r="C50" i="1"/>
  <c r="C49" i="1" s="1"/>
  <c r="F49" i="1"/>
  <c r="H48" i="1"/>
  <c r="G48" i="1"/>
  <c r="F47" i="1"/>
  <c r="E47" i="1"/>
  <c r="D47" i="1"/>
  <c r="C47" i="1"/>
  <c r="H46" i="1"/>
  <c r="G46" i="1"/>
  <c r="F45" i="1"/>
  <c r="E45" i="1"/>
  <c r="D45" i="1"/>
  <c r="C45" i="1"/>
  <c r="H44" i="1"/>
  <c r="G44" i="1"/>
  <c r="F43" i="1"/>
  <c r="F42" i="1" s="1"/>
  <c r="E43" i="1"/>
  <c r="D43" i="1"/>
  <c r="C43" i="1"/>
  <c r="H41" i="1"/>
  <c r="G41" i="1"/>
  <c r="F40" i="1"/>
  <c r="E40" i="1"/>
  <c r="D40" i="1"/>
  <c r="C40" i="1"/>
  <c r="H39" i="1"/>
  <c r="G39" i="1"/>
  <c r="F38" i="1"/>
  <c r="E38" i="1"/>
  <c r="D38" i="1"/>
  <c r="C38" i="1"/>
  <c r="H37" i="1"/>
  <c r="G37" i="1"/>
  <c r="F36" i="1"/>
  <c r="E36" i="1"/>
  <c r="D36" i="1"/>
  <c r="C36" i="1"/>
  <c r="H35" i="1"/>
  <c r="G35" i="1"/>
  <c r="F34" i="1"/>
  <c r="E34" i="1"/>
  <c r="D34" i="1"/>
  <c r="C34" i="1"/>
  <c r="H33" i="1"/>
  <c r="G33" i="1"/>
  <c r="H32" i="1"/>
  <c r="G32" i="1"/>
  <c r="F31" i="1"/>
  <c r="E31" i="1"/>
  <c r="D31" i="1"/>
  <c r="C31" i="1"/>
  <c r="H30" i="1"/>
  <c r="G30" i="1"/>
  <c r="H29" i="1"/>
  <c r="G29" i="1"/>
  <c r="F28" i="1"/>
  <c r="E28" i="1"/>
  <c r="D28" i="1"/>
  <c r="C28" i="1"/>
  <c r="H27" i="1"/>
  <c r="G27" i="1"/>
  <c r="H26" i="1"/>
  <c r="G26" i="1"/>
  <c r="F25" i="1"/>
  <c r="E25" i="1"/>
  <c r="D25" i="1"/>
  <c r="C25" i="1"/>
  <c r="H23" i="1"/>
  <c r="G23" i="1"/>
  <c r="F22" i="1"/>
  <c r="E22" i="1"/>
  <c r="D22" i="1"/>
  <c r="D21" i="1" s="1"/>
  <c r="C22" i="1"/>
  <c r="F21" i="1"/>
  <c r="H20" i="1"/>
  <c r="G20" i="1"/>
  <c r="F19" i="1"/>
  <c r="E19" i="1"/>
  <c r="E18" i="1" s="1"/>
  <c r="D19" i="1"/>
  <c r="D18" i="1" s="1"/>
  <c r="C19" i="1"/>
  <c r="F18" i="1"/>
  <c r="H17" i="1"/>
  <c r="G17" i="1"/>
  <c r="F16" i="1"/>
  <c r="E16" i="1"/>
  <c r="D16" i="1"/>
  <c r="C16" i="1"/>
  <c r="H15" i="1"/>
  <c r="G15" i="1"/>
  <c r="F14" i="1"/>
  <c r="E14" i="1"/>
  <c r="D14" i="1"/>
  <c r="C14" i="1"/>
  <c r="H13" i="1"/>
  <c r="G13" i="1"/>
  <c r="F12" i="1"/>
  <c r="E12" i="1"/>
  <c r="D12" i="1"/>
  <c r="C12" i="1"/>
  <c r="H11" i="1"/>
  <c r="G11" i="1"/>
  <c r="H10" i="1"/>
  <c r="G10" i="1"/>
  <c r="F9" i="1"/>
  <c r="E9" i="1"/>
  <c r="D9" i="1"/>
  <c r="C9" i="1"/>
  <c r="H8" i="1"/>
  <c r="G8" i="1"/>
  <c r="H7" i="1"/>
  <c r="G7" i="1"/>
  <c r="F6" i="1"/>
  <c r="E6" i="1"/>
  <c r="D6" i="1"/>
  <c r="C6" i="1"/>
  <c r="F63" i="1" l="1"/>
  <c r="H63" i="1" s="1"/>
  <c r="F72" i="1"/>
  <c r="C80" i="1"/>
  <c r="H80" i="1" s="1"/>
  <c r="H45" i="1"/>
  <c r="H66" i="1"/>
  <c r="H34" i="1"/>
  <c r="G36" i="1"/>
  <c r="H38" i="1"/>
  <c r="C42" i="1"/>
  <c r="H76" i="1"/>
  <c r="H70" i="1"/>
  <c r="G25" i="1"/>
  <c r="G28" i="1"/>
  <c r="G31" i="1"/>
  <c r="G34" i="1"/>
  <c r="G38" i="1"/>
  <c r="F58" i="1"/>
  <c r="G14" i="1"/>
  <c r="C72" i="1"/>
  <c r="H72" i="1" s="1"/>
  <c r="C24" i="1"/>
  <c r="H12" i="1"/>
  <c r="H16" i="1"/>
  <c r="G6" i="1"/>
  <c r="G9" i="1"/>
  <c r="G12" i="1"/>
  <c r="G16" i="1"/>
  <c r="G40" i="1"/>
  <c r="G43" i="1"/>
  <c r="G47" i="1"/>
  <c r="G50" i="1"/>
  <c r="G54" i="1"/>
  <c r="G61" i="1"/>
  <c r="G64" i="1"/>
  <c r="G68" i="1"/>
  <c r="G78" i="1"/>
  <c r="G81" i="1"/>
  <c r="G85" i="1"/>
  <c r="H19" i="1"/>
  <c r="H14" i="1"/>
  <c r="C18" i="1"/>
  <c r="H18" i="1" s="1"/>
  <c r="H36" i="1"/>
  <c r="H40" i="1"/>
  <c r="H43" i="1"/>
  <c r="G45" i="1"/>
  <c r="H47" i="1"/>
  <c r="H50" i="1"/>
  <c r="G52" i="1"/>
  <c r="H54" i="1"/>
  <c r="G56" i="1"/>
  <c r="C58" i="1"/>
  <c r="H61" i="1"/>
  <c r="H64" i="1"/>
  <c r="G66" i="1"/>
  <c r="H68" i="1"/>
  <c r="G70" i="1"/>
  <c r="G76" i="1"/>
  <c r="H78" i="1"/>
  <c r="H81" i="1"/>
  <c r="G83" i="1"/>
  <c r="H85" i="1"/>
  <c r="G87" i="1"/>
  <c r="H22" i="1"/>
  <c r="G18" i="1"/>
  <c r="G19" i="1"/>
  <c r="C21" i="1"/>
  <c r="H21" i="1" s="1"/>
  <c r="G22" i="1"/>
  <c r="F24" i="1"/>
  <c r="E80" i="1"/>
  <c r="G80" i="1" s="1"/>
  <c r="D80" i="1"/>
  <c r="D72" i="1"/>
  <c r="G73" i="1"/>
  <c r="H73" i="1"/>
  <c r="E72" i="1"/>
  <c r="G72" i="1" s="1"/>
  <c r="D63" i="1"/>
  <c r="E63" i="1"/>
  <c r="G63" i="1" s="1"/>
  <c r="D58" i="1"/>
  <c r="E58" i="1"/>
  <c r="H49" i="1"/>
  <c r="D49" i="1"/>
  <c r="E49" i="1"/>
  <c r="G49" i="1" s="1"/>
  <c r="E42" i="1"/>
  <c r="G42" i="1" s="1"/>
  <c r="D42" i="1"/>
  <c r="H42" i="1"/>
  <c r="D24" i="1"/>
  <c r="H31" i="1"/>
  <c r="H28" i="1"/>
  <c r="H25" i="1"/>
  <c r="E24" i="1"/>
  <c r="E21" i="1"/>
  <c r="G21" i="1" s="1"/>
  <c r="F5" i="1"/>
  <c r="H9" i="1"/>
  <c r="E5" i="1"/>
  <c r="D5" i="1"/>
  <c r="H6" i="1"/>
  <c r="C5" i="1"/>
  <c r="H58" i="1" l="1"/>
  <c r="G58" i="1"/>
  <c r="H24" i="1"/>
  <c r="C89" i="1"/>
  <c r="F89" i="1"/>
  <c r="D89" i="1"/>
  <c r="E89" i="1"/>
  <c r="G89" i="1" s="1"/>
  <c r="G5" i="1"/>
  <c r="G24" i="1"/>
  <c r="H5" i="1"/>
  <c r="H89" i="1" l="1"/>
</calcChain>
</file>

<file path=xl/sharedStrings.xml><?xml version="1.0" encoding="utf-8"?>
<sst xmlns="http://schemas.openxmlformats.org/spreadsheetml/2006/main" count="178" uniqueCount="158">
  <si>
    <t>FK</t>
  </si>
  <si>
    <t>Opis</t>
  </si>
  <si>
    <t>Sprejeti proračun: 2018/3</t>
  </si>
  <si>
    <t>Veljavni proračun: 2018/3</t>
  </si>
  <si>
    <t>Realizacija: 2018</t>
  </si>
  <si>
    <t>OSN: 2019_1</t>
  </si>
  <si>
    <t>01</t>
  </si>
  <si>
    <t>JAVNA UPRAVA</t>
  </si>
  <si>
    <t>011</t>
  </si>
  <si>
    <t>Dejavnosti izvršilnih in zakonodajnih organov, ter dejavnosti s področja finančnih in fiskalnih ter</t>
  </si>
  <si>
    <t>0111</t>
  </si>
  <si>
    <t>Dejavnosti izvršilnih in zakonodajnih organov</t>
  </si>
  <si>
    <t>0112</t>
  </si>
  <si>
    <t>Dejavnosti s področja finančnih in fiskalnih zadev</t>
  </si>
  <si>
    <t>013</t>
  </si>
  <si>
    <t>Splošne zadeve</t>
  </si>
  <si>
    <t>0131</t>
  </si>
  <si>
    <t>Splošne kadrovske zadeve</t>
  </si>
  <si>
    <t>0133</t>
  </si>
  <si>
    <t>Druge splošne zadeve in storitve</t>
  </si>
  <si>
    <t>016</t>
  </si>
  <si>
    <t>Druge dejavnosti javne uprave</t>
  </si>
  <si>
    <t>0160</t>
  </si>
  <si>
    <t>017</t>
  </si>
  <si>
    <t>Servisiranje javnega dolga</t>
  </si>
  <si>
    <t>0171</t>
  </si>
  <si>
    <t>Servisiranje javnega dolga države</t>
  </si>
  <si>
    <t>018</t>
  </si>
  <si>
    <t>Splošni transferi med javnofinančnimi institucijami na različnih ravneh države</t>
  </si>
  <si>
    <t>0180</t>
  </si>
  <si>
    <t>Splošni transferi med javnofinančnimi institucijami  na različnih ravneh države</t>
  </si>
  <si>
    <t>02</t>
  </si>
  <si>
    <t>OBRAMBA</t>
  </si>
  <si>
    <t>022</t>
  </si>
  <si>
    <t>Civilna zaščita</t>
  </si>
  <si>
    <t>0220</t>
  </si>
  <si>
    <t>03</t>
  </si>
  <si>
    <t>JAVNI RED IN VARNOST</t>
  </si>
  <si>
    <t>032</t>
  </si>
  <si>
    <t>Protipožarna varnost</t>
  </si>
  <si>
    <t>0320</t>
  </si>
  <si>
    <t>04</t>
  </si>
  <si>
    <t>GOSPODARSKE DEJAVNOSTI</t>
  </si>
  <si>
    <t>041</t>
  </si>
  <si>
    <t>Dejavnosti s področja splošnih gospodarskih zadev ter zadev, povezanih z delom</t>
  </si>
  <si>
    <t>0411</t>
  </si>
  <si>
    <t>Dejavnosti s področja splošnih gospodarskih in trgovinskih zadev</t>
  </si>
  <si>
    <t>0412</t>
  </si>
  <si>
    <t>Dejavnosti s področja splošnih zadev, povezanih z delom in zaposlovanjem</t>
  </si>
  <si>
    <t>042</t>
  </si>
  <si>
    <t>Kmetijstvo, gozdarstvo, ribištvo in lov</t>
  </si>
  <si>
    <t>0421</t>
  </si>
  <si>
    <t>Kmetijstvo</t>
  </si>
  <si>
    <t>0422</t>
  </si>
  <si>
    <t>Gozdarstvo</t>
  </si>
  <si>
    <t>043</t>
  </si>
  <si>
    <t>Pridobivanje in distribucija energetskih surovin</t>
  </si>
  <si>
    <t>0435</t>
  </si>
  <si>
    <t>Pridobivanje in distribucija električne energije</t>
  </si>
  <si>
    <t>0436</t>
  </si>
  <si>
    <t>Pridobivanje in distribucija druge energije</t>
  </si>
  <si>
    <t>045</t>
  </si>
  <si>
    <t>Promet</t>
  </si>
  <si>
    <t>0451</t>
  </si>
  <si>
    <t>Cestni promet</t>
  </si>
  <si>
    <t>046</t>
  </si>
  <si>
    <t>Komunikacije</t>
  </si>
  <si>
    <t>0460</t>
  </si>
  <si>
    <t>047</t>
  </si>
  <si>
    <t>Druge gospodarske dejavnosti</t>
  </si>
  <si>
    <t>0473</t>
  </si>
  <si>
    <t>Turizem</t>
  </si>
  <si>
    <t>049</t>
  </si>
  <si>
    <t>Druge dejavnosti s področja gospodarskih zadev</t>
  </si>
  <si>
    <t>0490</t>
  </si>
  <si>
    <t>05</t>
  </si>
  <si>
    <t>VARSTVO OKOLJA</t>
  </si>
  <si>
    <t>051</t>
  </si>
  <si>
    <t>Zbiranje in ravnanje z odpadki</t>
  </si>
  <si>
    <t>0510</t>
  </si>
  <si>
    <t>052</t>
  </si>
  <si>
    <t>Ravnanje z odpadno vodo</t>
  </si>
  <si>
    <t>0520</t>
  </si>
  <si>
    <t>054</t>
  </si>
  <si>
    <t>Varstvo biološke raznovrstnosti in krajine</t>
  </si>
  <si>
    <t>0540</t>
  </si>
  <si>
    <t>06</t>
  </si>
  <si>
    <t>STANOVANJSKA DEJAVNOST IN PROSTORSKI RAZVOJ</t>
  </si>
  <si>
    <t>061</t>
  </si>
  <si>
    <t>Stanovanjska dejavnost</t>
  </si>
  <si>
    <t>0610</t>
  </si>
  <si>
    <t>062</t>
  </si>
  <si>
    <t>Dejavnosti na področju prostorskega načrtovanja in razvoja</t>
  </si>
  <si>
    <t>0620</t>
  </si>
  <si>
    <t>063</t>
  </si>
  <si>
    <t>Oskrba z vodo</t>
  </si>
  <si>
    <t>0630</t>
  </si>
  <si>
    <t>064</t>
  </si>
  <si>
    <t>Cestna razsvetljava</t>
  </si>
  <si>
    <t>0640</t>
  </si>
  <si>
    <t>07</t>
  </si>
  <si>
    <t>ZDRAVSTVO</t>
  </si>
  <si>
    <t>071</t>
  </si>
  <si>
    <t>Oskrba z zdravili, drugimi farmacevtskimi izdelki in ortopedskimi pripomočki</t>
  </si>
  <si>
    <t>0711</t>
  </si>
  <si>
    <t>Oskrba z zdravili</t>
  </si>
  <si>
    <t>072</t>
  </si>
  <si>
    <t>Izvenbolnišnične zdravstvene storitve</t>
  </si>
  <si>
    <t>0721</t>
  </si>
  <si>
    <t>Splošne zdravstvene storitve</t>
  </si>
  <si>
    <t>08</t>
  </si>
  <si>
    <t>REKREACIJA, KULTURA IN DEJAVNOSTI NEPROFITNIH ORGANIZACIJ, DRUŠTEV, ZDRUŽENJ IN DRUGIH INSTITUCIJ</t>
  </si>
  <si>
    <t>081</t>
  </si>
  <si>
    <t>Dejavnosti na področju športa in rekreacije</t>
  </si>
  <si>
    <t>0810</t>
  </si>
  <si>
    <t>082</t>
  </si>
  <si>
    <t>Kulturne dejavnosti</t>
  </si>
  <si>
    <t>0820</t>
  </si>
  <si>
    <t>083</t>
  </si>
  <si>
    <t>Dejavnosti radia in televizije ter založništva</t>
  </si>
  <si>
    <t>0830</t>
  </si>
  <si>
    <t>084</t>
  </si>
  <si>
    <t>Dejavnosti neprofitnih organizacij, društev, združenj in drugih institucij</t>
  </si>
  <si>
    <t>0840</t>
  </si>
  <si>
    <t>09</t>
  </si>
  <si>
    <t>IZOBRAŽEVANJE</t>
  </si>
  <si>
    <t>091</t>
  </si>
  <si>
    <t>Predšolska vzgoja in osnovnošolsko izobraževanje</t>
  </si>
  <si>
    <t>0911</t>
  </si>
  <si>
    <t>Predšolska vzgoja</t>
  </si>
  <si>
    <t>0912</t>
  </si>
  <si>
    <t>Osnovnošolsko izobraževanje</t>
  </si>
  <si>
    <t>095</t>
  </si>
  <si>
    <t>Izobraževanje, ki ga ni mogoče opredeliti po stopnjah</t>
  </si>
  <si>
    <t>0950</t>
  </si>
  <si>
    <t>096</t>
  </si>
  <si>
    <t>Podporne storitve pri izobraževanju</t>
  </si>
  <si>
    <t>0960</t>
  </si>
  <si>
    <t>10</t>
  </si>
  <si>
    <t>SOCIALNA VARNOST</t>
  </si>
  <si>
    <t>101</t>
  </si>
  <si>
    <t>Varstvo obolelih in invalidnih oseb</t>
  </si>
  <si>
    <t>1012</t>
  </si>
  <si>
    <t>Varstvo invalidnih oseb</t>
  </si>
  <si>
    <t>104</t>
  </si>
  <si>
    <t>Varstvo otrok in družine</t>
  </si>
  <si>
    <t>1040</t>
  </si>
  <si>
    <t>107</t>
  </si>
  <si>
    <t>Zagotavljanje socialne varnosti socialno ogroženih in socialno izključenih kategorij prebivalstva</t>
  </si>
  <si>
    <t>1070</t>
  </si>
  <si>
    <t>109</t>
  </si>
  <si>
    <t>Druge dejavnosti na področju socialnega varstva</t>
  </si>
  <si>
    <t>1090</t>
  </si>
  <si>
    <t>Druge dejavnosti na področju socialne varnosti</t>
  </si>
  <si>
    <t>Ind 6:5</t>
  </si>
  <si>
    <t>Ind 6:3</t>
  </si>
  <si>
    <t>SKUPAJ</t>
  </si>
  <si>
    <t>6.2.3.  ODHODKI IN IZDATKI PRORAČUNA PO  FUNKCIONALNI KLASIFIKACIJI (COFOG)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</si>
</sst>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9" fontId="3" fillId="3" borderId="0" xfId="0" applyNumberFormat="1" applyFont="1" applyFill="1"/>
    <xf numFmtId="4" fontId="3" fillId="3" borderId="0" xfId="0" applyNumberFormat="1" applyFont="1" applyFill="1" applyAlignment="1">
      <alignment horizontal="right"/>
    </xf>
    <xf numFmtId="49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1" fillId="0" borderId="0" xfId="0" applyFont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/>
    </xf>
    <xf numFmtId="0" fontId="5" fillId="0" borderId="0" xfId="0" applyFont="1"/>
    <xf numFmtId="4" fontId="6" fillId="3" borderId="0" xfId="0" applyNumberFormat="1" applyFont="1" applyFill="1" applyAlignment="1">
      <alignment horizontal="right"/>
    </xf>
    <xf numFmtId="0" fontId="7" fillId="4" borderId="1" xfId="0" applyFont="1" applyFill="1" applyBorder="1"/>
    <xf numFmtId="4" fontId="7" fillId="4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wrapText="1"/>
    </xf>
    <xf numFmtId="0" fontId="7" fillId="0" borderId="0" xfId="0" applyFont="1"/>
    <xf numFmtId="0" fontId="0" fillId="5" borderId="0" xfId="0" applyFill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D5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pane ySplit="4" topLeftCell="A5" activePane="bottomLeft" state="frozen"/>
      <selection pane="bottomLeft" activeCell="H89" sqref="A1:H89"/>
    </sheetView>
  </sheetViews>
  <sheetFormatPr defaultRowHeight="15" x14ac:dyDescent="0.25"/>
  <cols>
    <col min="1" max="1" width="3.85546875" bestFit="1" customWidth="1"/>
    <col min="2" max="2" width="74.42578125" customWidth="1"/>
    <col min="3" max="3" width="17.85546875" customWidth="1"/>
    <col min="4" max="4" width="17.140625" customWidth="1"/>
    <col min="5" max="5" width="15.42578125" bestFit="1" customWidth="1"/>
    <col min="6" max="6" width="16.85546875" customWidth="1"/>
    <col min="7" max="7" width="8.42578125" customWidth="1"/>
    <col min="8" max="8" width="8.7109375" customWidth="1"/>
  </cols>
  <sheetData>
    <row r="1" spans="1:10" ht="15.75" x14ac:dyDescent="0.25">
      <c r="A1" s="17" t="s">
        <v>157</v>
      </c>
    </row>
    <row r="3" spans="1:10" s="7" customFormat="1" ht="30" customHeight="1" x14ac:dyDescent="0.25">
      <c r="A3" s="9" t="s">
        <v>0</v>
      </c>
      <c r="B3" s="9" t="s">
        <v>1</v>
      </c>
      <c r="C3" s="10" t="s">
        <v>2</v>
      </c>
      <c r="D3" s="10" t="s">
        <v>3</v>
      </c>
      <c r="E3" s="9" t="s">
        <v>4</v>
      </c>
      <c r="F3" s="9" t="s">
        <v>5</v>
      </c>
      <c r="G3" s="9" t="s">
        <v>154</v>
      </c>
      <c r="H3" s="9" t="s">
        <v>155</v>
      </c>
    </row>
    <row r="4" spans="1:10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spans="1:10" ht="15.75" x14ac:dyDescent="0.25">
      <c r="A5" s="1" t="s">
        <v>6</v>
      </c>
      <c r="B5" s="1" t="s">
        <v>7</v>
      </c>
      <c r="C5" s="2">
        <f>+C6+C9+C12+C14+C16</f>
        <v>2052652.3399999999</v>
      </c>
      <c r="D5" s="2">
        <f>+D6+D9+D12+D14+D16</f>
        <v>2025086.0499999998</v>
      </c>
      <c r="E5" s="2">
        <f>+E6+E9+E12+E14+E16</f>
        <v>1893178.3900000001</v>
      </c>
      <c r="F5" s="2">
        <f>+F6+F9+F12+F14+F16</f>
        <v>1664960.0500000003</v>
      </c>
      <c r="G5" s="11">
        <f t="shared" ref="G5:G36" si="0">IF(E5&lt;&gt;0,F5/E5*100,"-")</f>
        <v>87.945227919065786</v>
      </c>
      <c r="H5" s="11">
        <f t="shared" ref="H5:H36" si="1">IF(C5&lt;&gt;0,F5/C5*100,"-")</f>
        <v>81.112617931198244</v>
      </c>
      <c r="I5" s="12"/>
      <c r="J5" s="12"/>
    </row>
    <row r="6" spans="1:10" x14ac:dyDescent="0.25">
      <c r="A6" s="3" t="s">
        <v>8</v>
      </c>
      <c r="B6" s="3" t="s">
        <v>9</v>
      </c>
      <c r="C6" s="4">
        <f>+C7+C8</f>
        <v>805029.54</v>
      </c>
      <c r="D6" s="4">
        <f>+D7+D8</f>
        <v>809029.54</v>
      </c>
      <c r="E6" s="4">
        <f>+E7+E8</f>
        <v>787486.04999999993</v>
      </c>
      <c r="F6" s="4">
        <f>+F7+F8</f>
        <v>864120.91</v>
      </c>
      <c r="G6" s="4">
        <f t="shared" si="0"/>
        <v>109.73158318169574</v>
      </c>
      <c r="H6" s="4">
        <f t="shared" si="1"/>
        <v>107.3402735010196</v>
      </c>
      <c r="I6" s="12"/>
      <c r="J6" s="12"/>
    </row>
    <row r="7" spans="1:10" x14ac:dyDescent="0.25">
      <c r="A7" s="5" t="s">
        <v>10</v>
      </c>
      <c r="B7" s="5" t="s">
        <v>11</v>
      </c>
      <c r="C7" s="6">
        <v>798628.06</v>
      </c>
      <c r="D7" s="6">
        <v>802628.06</v>
      </c>
      <c r="E7" s="6">
        <v>783305.46</v>
      </c>
      <c r="F7" s="6">
        <v>856619.43</v>
      </c>
      <c r="G7" s="13">
        <f t="shared" si="0"/>
        <v>109.3595632539061</v>
      </c>
      <c r="H7" s="13">
        <f t="shared" si="1"/>
        <v>107.26137396174134</v>
      </c>
      <c r="I7" s="12"/>
      <c r="J7" s="12"/>
    </row>
    <row r="8" spans="1:10" x14ac:dyDescent="0.25">
      <c r="A8" s="5" t="s">
        <v>12</v>
      </c>
      <c r="B8" s="5" t="s">
        <v>13</v>
      </c>
      <c r="C8" s="6">
        <v>6401.48</v>
      </c>
      <c r="D8" s="6">
        <v>6401.48</v>
      </c>
      <c r="E8" s="6">
        <v>4180.59</v>
      </c>
      <c r="F8" s="6">
        <v>7501.48</v>
      </c>
      <c r="G8" s="13">
        <f t="shared" si="0"/>
        <v>179.43591693995344</v>
      </c>
      <c r="H8" s="13">
        <f t="shared" si="1"/>
        <v>117.18352630954092</v>
      </c>
      <c r="I8" s="12"/>
      <c r="J8" s="12"/>
    </row>
    <row r="9" spans="1:10" x14ac:dyDescent="0.25">
      <c r="A9" s="3" t="s">
        <v>14</v>
      </c>
      <c r="B9" s="3" t="s">
        <v>15</v>
      </c>
      <c r="C9" s="4">
        <f>+C10+C11</f>
        <v>214009</v>
      </c>
      <c r="D9" s="4">
        <f>+D10+D11</f>
        <v>208689</v>
      </c>
      <c r="E9" s="4">
        <f>+E10+E11</f>
        <v>187270.16</v>
      </c>
      <c r="F9" s="4">
        <f>+F10+F11</f>
        <v>191662</v>
      </c>
      <c r="G9" s="4">
        <f t="shared" si="0"/>
        <v>102.34518943114055</v>
      </c>
      <c r="H9" s="4">
        <f t="shared" si="1"/>
        <v>89.557915788588332</v>
      </c>
      <c r="I9" s="12"/>
      <c r="J9" s="12"/>
    </row>
    <row r="10" spans="1:10" x14ac:dyDescent="0.25">
      <c r="A10" s="5" t="s">
        <v>16</v>
      </c>
      <c r="B10" s="5" t="s">
        <v>17</v>
      </c>
      <c r="C10" s="6">
        <v>16660</v>
      </c>
      <c r="D10" s="6">
        <v>15420</v>
      </c>
      <c r="E10" s="6">
        <v>15010.34</v>
      </c>
      <c r="F10" s="6">
        <v>17150</v>
      </c>
      <c r="G10" s="13">
        <f t="shared" si="0"/>
        <v>114.25457384709475</v>
      </c>
      <c r="H10" s="13">
        <f t="shared" si="1"/>
        <v>102.94117647058823</v>
      </c>
      <c r="I10" s="12"/>
      <c r="J10" s="12"/>
    </row>
    <row r="11" spans="1:10" x14ac:dyDescent="0.25">
      <c r="A11" s="5" t="s">
        <v>18</v>
      </c>
      <c r="B11" s="5" t="s">
        <v>19</v>
      </c>
      <c r="C11" s="6">
        <v>197349</v>
      </c>
      <c r="D11" s="6">
        <v>193269</v>
      </c>
      <c r="E11" s="6">
        <v>172259.82</v>
      </c>
      <c r="F11" s="6">
        <v>174512</v>
      </c>
      <c r="G11" s="13">
        <f t="shared" si="0"/>
        <v>101.3074319942979</v>
      </c>
      <c r="H11" s="13">
        <f t="shared" si="1"/>
        <v>88.428114659815861</v>
      </c>
      <c r="I11" s="12"/>
      <c r="J11" s="12"/>
    </row>
    <row r="12" spans="1:10" x14ac:dyDescent="0.25">
      <c r="A12" s="3" t="s">
        <v>20</v>
      </c>
      <c r="B12" s="3" t="s">
        <v>21</v>
      </c>
      <c r="C12" s="4">
        <f>+C13</f>
        <v>117920</v>
      </c>
      <c r="D12" s="4">
        <f>+D13</f>
        <v>102433.71</v>
      </c>
      <c r="E12" s="4">
        <f>+E13</f>
        <v>80041.460000000006</v>
      </c>
      <c r="F12" s="4">
        <f>+F13</f>
        <v>93723</v>
      </c>
      <c r="G12" s="4">
        <f t="shared" si="0"/>
        <v>117.09306651827688</v>
      </c>
      <c r="H12" s="4">
        <f t="shared" si="1"/>
        <v>79.480156037991861</v>
      </c>
      <c r="I12" s="12"/>
      <c r="J12" s="12"/>
    </row>
    <row r="13" spans="1:10" x14ac:dyDescent="0.25">
      <c r="A13" s="5" t="s">
        <v>22</v>
      </c>
      <c r="B13" s="5" t="s">
        <v>21</v>
      </c>
      <c r="C13" s="6">
        <v>117920</v>
      </c>
      <c r="D13" s="6">
        <v>102433.71</v>
      </c>
      <c r="E13" s="6">
        <v>80041.460000000006</v>
      </c>
      <c r="F13" s="6">
        <v>93723</v>
      </c>
      <c r="G13" s="13">
        <f t="shared" si="0"/>
        <v>117.09306651827688</v>
      </c>
      <c r="H13" s="13">
        <f t="shared" si="1"/>
        <v>79.480156037991861</v>
      </c>
      <c r="I13" s="12"/>
      <c r="J13" s="12"/>
    </row>
    <row r="14" spans="1:10" x14ac:dyDescent="0.25">
      <c r="A14" s="3" t="s">
        <v>23</v>
      </c>
      <c r="B14" s="3" t="s">
        <v>24</v>
      </c>
      <c r="C14" s="4">
        <f>+C15</f>
        <v>793361.57</v>
      </c>
      <c r="D14" s="4">
        <f>+D15</f>
        <v>793361.57</v>
      </c>
      <c r="E14" s="4">
        <f>+E15</f>
        <v>769366.68</v>
      </c>
      <c r="F14" s="4">
        <f>+F15</f>
        <v>285248.14</v>
      </c>
      <c r="G14" s="4">
        <f t="shared" si="0"/>
        <v>37.075707515693296</v>
      </c>
      <c r="H14" s="4">
        <f t="shared" si="1"/>
        <v>35.954368195575697</v>
      </c>
      <c r="I14" s="12"/>
      <c r="J14" s="12"/>
    </row>
    <row r="15" spans="1:10" x14ac:dyDescent="0.25">
      <c r="A15" s="5" t="s">
        <v>25</v>
      </c>
      <c r="B15" s="5" t="s">
        <v>26</v>
      </c>
      <c r="C15" s="6">
        <v>793361.57</v>
      </c>
      <c r="D15" s="6">
        <v>793361.57</v>
      </c>
      <c r="E15" s="6">
        <v>769366.68</v>
      </c>
      <c r="F15" s="6">
        <v>285248.14</v>
      </c>
      <c r="G15" s="13">
        <f t="shared" si="0"/>
        <v>37.075707515693296</v>
      </c>
      <c r="H15" s="13">
        <f t="shared" si="1"/>
        <v>35.954368195575697</v>
      </c>
      <c r="I15" s="12"/>
      <c r="J15" s="12"/>
    </row>
    <row r="16" spans="1:10" x14ac:dyDescent="0.25">
      <c r="A16" s="3" t="s">
        <v>27</v>
      </c>
      <c r="B16" s="3" t="s">
        <v>28</v>
      </c>
      <c r="C16" s="4">
        <f>+C17</f>
        <v>122332.23</v>
      </c>
      <c r="D16" s="4">
        <f>+D17</f>
        <v>111572.23</v>
      </c>
      <c r="E16" s="4">
        <f>+E17</f>
        <v>69014.039999999994</v>
      </c>
      <c r="F16" s="4">
        <f>+F17</f>
        <v>230206</v>
      </c>
      <c r="G16" s="4">
        <f t="shared" si="0"/>
        <v>333.56401103311737</v>
      </c>
      <c r="H16" s="4">
        <f t="shared" si="1"/>
        <v>188.18098877131564</v>
      </c>
      <c r="I16" s="12"/>
      <c r="J16" s="12"/>
    </row>
    <row r="17" spans="1:10" x14ac:dyDescent="0.25">
      <c r="A17" s="5" t="s">
        <v>29</v>
      </c>
      <c r="B17" s="5" t="s">
        <v>30</v>
      </c>
      <c r="C17" s="6">
        <v>122332.23</v>
      </c>
      <c r="D17" s="6">
        <v>111572.23</v>
      </c>
      <c r="E17" s="6">
        <v>69014.039999999994</v>
      </c>
      <c r="F17" s="6">
        <v>230206</v>
      </c>
      <c r="G17" s="13">
        <f t="shared" si="0"/>
        <v>333.56401103311737</v>
      </c>
      <c r="H17" s="13">
        <f t="shared" si="1"/>
        <v>188.18098877131564</v>
      </c>
      <c r="I17" s="12"/>
      <c r="J17" s="12"/>
    </row>
    <row r="18" spans="1:10" ht="15.75" x14ac:dyDescent="0.25">
      <c r="A18" s="1" t="s">
        <v>31</v>
      </c>
      <c r="B18" s="1" t="s">
        <v>32</v>
      </c>
      <c r="C18" s="2">
        <f t="shared" ref="C18:F19" si="2">+C19</f>
        <v>10500</v>
      </c>
      <c r="D18" s="2">
        <f t="shared" si="2"/>
        <v>9980</v>
      </c>
      <c r="E18" s="2">
        <f t="shared" si="2"/>
        <v>9180</v>
      </c>
      <c r="F18" s="2">
        <f t="shared" si="2"/>
        <v>9850</v>
      </c>
      <c r="G18" s="11">
        <f t="shared" si="0"/>
        <v>107.29847494553377</v>
      </c>
      <c r="H18" s="11">
        <f t="shared" si="1"/>
        <v>93.80952380952381</v>
      </c>
      <c r="I18" s="12"/>
      <c r="J18" s="12"/>
    </row>
    <row r="19" spans="1:10" x14ac:dyDescent="0.25">
      <c r="A19" s="3" t="s">
        <v>33</v>
      </c>
      <c r="B19" s="3" t="s">
        <v>34</v>
      </c>
      <c r="C19" s="4">
        <f t="shared" si="2"/>
        <v>10500</v>
      </c>
      <c r="D19" s="4">
        <f t="shared" si="2"/>
        <v>9980</v>
      </c>
      <c r="E19" s="4">
        <f t="shared" si="2"/>
        <v>9180</v>
      </c>
      <c r="F19" s="4">
        <f t="shared" si="2"/>
        <v>9850</v>
      </c>
      <c r="G19" s="4">
        <f t="shared" si="0"/>
        <v>107.29847494553377</v>
      </c>
      <c r="H19" s="4">
        <f t="shared" si="1"/>
        <v>93.80952380952381</v>
      </c>
      <c r="I19" s="12"/>
      <c r="J19" s="12"/>
    </row>
    <row r="20" spans="1:10" x14ac:dyDescent="0.25">
      <c r="A20" s="5" t="s">
        <v>35</v>
      </c>
      <c r="B20" s="5" t="s">
        <v>34</v>
      </c>
      <c r="C20" s="6">
        <v>10500</v>
      </c>
      <c r="D20" s="6">
        <v>9980</v>
      </c>
      <c r="E20" s="6">
        <v>9180</v>
      </c>
      <c r="F20" s="6">
        <v>9850</v>
      </c>
      <c r="G20" s="13">
        <f t="shared" si="0"/>
        <v>107.29847494553377</v>
      </c>
      <c r="H20" s="13">
        <f t="shared" si="1"/>
        <v>93.80952380952381</v>
      </c>
      <c r="I20" s="12"/>
      <c r="J20" s="12"/>
    </row>
    <row r="21" spans="1:10" ht="15.75" x14ac:dyDescent="0.25">
      <c r="A21" s="1" t="s">
        <v>36</v>
      </c>
      <c r="B21" s="1" t="s">
        <v>37</v>
      </c>
      <c r="C21" s="2">
        <f t="shared" ref="C21:F22" si="3">+C22</f>
        <v>195300</v>
      </c>
      <c r="D21" s="2">
        <f t="shared" si="3"/>
        <v>195300</v>
      </c>
      <c r="E21" s="2">
        <f t="shared" si="3"/>
        <v>193955.79</v>
      </c>
      <c r="F21" s="2">
        <f t="shared" si="3"/>
        <v>216952</v>
      </c>
      <c r="G21" s="11">
        <f t="shared" si="0"/>
        <v>111.85641841370138</v>
      </c>
      <c r="H21" s="11">
        <f t="shared" si="1"/>
        <v>111.08653353814644</v>
      </c>
      <c r="I21" s="12"/>
      <c r="J21" s="12"/>
    </row>
    <row r="22" spans="1:10" x14ac:dyDescent="0.25">
      <c r="A22" s="3" t="s">
        <v>38</v>
      </c>
      <c r="B22" s="3" t="s">
        <v>39</v>
      </c>
      <c r="C22" s="4">
        <f t="shared" si="3"/>
        <v>195300</v>
      </c>
      <c r="D22" s="4">
        <f t="shared" si="3"/>
        <v>195300</v>
      </c>
      <c r="E22" s="4">
        <f t="shared" si="3"/>
        <v>193955.79</v>
      </c>
      <c r="F22" s="4">
        <f t="shared" si="3"/>
        <v>216952</v>
      </c>
      <c r="G22" s="4">
        <f t="shared" si="0"/>
        <v>111.85641841370138</v>
      </c>
      <c r="H22" s="4">
        <f t="shared" si="1"/>
        <v>111.08653353814644</v>
      </c>
      <c r="I22" s="12"/>
      <c r="J22" s="12"/>
    </row>
    <row r="23" spans="1:10" x14ac:dyDescent="0.25">
      <c r="A23" s="5" t="s">
        <v>40</v>
      </c>
      <c r="B23" s="5" t="s">
        <v>39</v>
      </c>
      <c r="C23" s="6">
        <v>195300</v>
      </c>
      <c r="D23" s="6">
        <v>195300</v>
      </c>
      <c r="E23" s="6">
        <v>193955.79</v>
      </c>
      <c r="F23" s="6">
        <v>216952</v>
      </c>
      <c r="G23" s="13">
        <f t="shared" si="0"/>
        <v>111.85641841370138</v>
      </c>
      <c r="H23" s="13">
        <f t="shared" si="1"/>
        <v>111.08653353814644</v>
      </c>
      <c r="I23" s="12"/>
      <c r="J23" s="12"/>
    </row>
    <row r="24" spans="1:10" ht="15.75" x14ac:dyDescent="0.25">
      <c r="A24" s="1" t="s">
        <v>41</v>
      </c>
      <c r="B24" s="1" t="s">
        <v>42</v>
      </c>
      <c r="C24" s="2">
        <f>+C25+C28+C31+C34+C36+C38+C40</f>
        <v>2825630.6900000004</v>
      </c>
      <c r="D24" s="2">
        <f>+D25+D28+D31+D34+D36+D38+D40</f>
        <v>2865276.49</v>
      </c>
      <c r="E24" s="2">
        <f>+E25+E28+E31+E34+E36+E38+E40</f>
        <v>2492516.84</v>
      </c>
      <c r="F24" s="2">
        <f>+F25+F28+F31+F34+F36+F38+F40</f>
        <v>1792657.5699999998</v>
      </c>
      <c r="G24" s="11">
        <f t="shared" si="0"/>
        <v>71.921583085472747</v>
      </c>
      <c r="H24" s="11">
        <f t="shared" si="1"/>
        <v>63.442741344234179</v>
      </c>
      <c r="I24" s="12"/>
      <c r="J24" s="12"/>
    </row>
    <row r="25" spans="1:10" x14ac:dyDescent="0.25">
      <c r="A25" s="3" t="s">
        <v>43</v>
      </c>
      <c r="B25" s="3" t="s">
        <v>44</v>
      </c>
      <c r="C25" s="4">
        <f>+C26+C27</f>
        <v>132907</v>
      </c>
      <c r="D25" s="4">
        <f>+D26+D27</f>
        <v>147247</v>
      </c>
      <c r="E25" s="4">
        <f>+E26+E27</f>
        <v>145229.88</v>
      </c>
      <c r="F25" s="4">
        <f>+F26+F27</f>
        <v>111399</v>
      </c>
      <c r="G25" s="4">
        <f t="shared" si="0"/>
        <v>76.705289572641661</v>
      </c>
      <c r="H25" s="4">
        <f t="shared" si="1"/>
        <v>83.817255675020874</v>
      </c>
      <c r="I25" s="12"/>
      <c r="J25" s="12"/>
    </row>
    <row r="26" spans="1:10" x14ac:dyDescent="0.25">
      <c r="A26" s="5" t="s">
        <v>45</v>
      </c>
      <c r="B26" s="5" t="s">
        <v>46</v>
      </c>
      <c r="C26" s="6">
        <v>57180</v>
      </c>
      <c r="D26" s="6">
        <v>71520</v>
      </c>
      <c r="E26" s="6">
        <v>70304.92</v>
      </c>
      <c r="F26" s="6">
        <v>52680</v>
      </c>
      <c r="G26" s="13">
        <f t="shared" si="0"/>
        <v>74.930744533952961</v>
      </c>
      <c r="H26" s="13">
        <f t="shared" si="1"/>
        <v>92.130115424973766</v>
      </c>
      <c r="I26" s="12"/>
      <c r="J26" s="12"/>
    </row>
    <row r="27" spans="1:10" x14ac:dyDescent="0.25">
      <c r="A27" s="5" t="s">
        <v>47</v>
      </c>
      <c r="B27" s="5" t="s">
        <v>48</v>
      </c>
      <c r="C27" s="6">
        <v>75727</v>
      </c>
      <c r="D27" s="6">
        <v>75727</v>
      </c>
      <c r="E27" s="6">
        <v>74924.960000000006</v>
      </c>
      <c r="F27" s="6">
        <v>58719</v>
      </c>
      <c r="G27" s="13">
        <f t="shared" si="0"/>
        <v>78.370412209762932</v>
      </c>
      <c r="H27" s="13">
        <f t="shared" si="1"/>
        <v>77.540375295469261</v>
      </c>
      <c r="I27" s="12"/>
      <c r="J27" s="12"/>
    </row>
    <row r="28" spans="1:10" x14ac:dyDescent="0.25">
      <c r="A28" s="3" t="s">
        <v>49</v>
      </c>
      <c r="B28" s="3" t="s">
        <v>50</v>
      </c>
      <c r="C28" s="4">
        <f>+C29+C30</f>
        <v>17190</v>
      </c>
      <c r="D28" s="4">
        <f>+D29+D30</f>
        <v>17190</v>
      </c>
      <c r="E28" s="4">
        <f>+E29+E30</f>
        <v>17187.84</v>
      </c>
      <c r="F28" s="4">
        <f>+F29+F30</f>
        <v>19200</v>
      </c>
      <c r="G28" s="4">
        <f t="shared" si="0"/>
        <v>111.70688114387846</v>
      </c>
      <c r="H28" s="4">
        <f t="shared" si="1"/>
        <v>111.69284467713787</v>
      </c>
      <c r="I28" s="12"/>
      <c r="J28" s="12"/>
    </row>
    <row r="29" spans="1:10" x14ac:dyDescent="0.25">
      <c r="A29" s="5" t="s">
        <v>51</v>
      </c>
      <c r="B29" s="5" t="s">
        <v>52</v>
      </c>
      <c r="C29" s="6">
        <v>13990</v>
      </c>
      <c r="D29" s="6">
        <v>13990</v>
      </c>
      <c r="E29" s="6">
        <v>13990</v>
      </c>
      <c r="F29" s="6">
        <v>16000</v>
      </c>
      <c r="G29" s="13">
        <f t="shared" si="0"/>
        <v>114.3674052894925</v>
      </c>
      <c r="H29" s="13">
        <f t="shared" si="1"/>
        <v>114.3674052894925</v>
      </c>
      <c r="I29" s="12"/>
      <c r="J29" s="12"/>
    </row>
    <row r="30" spans="1:10" x14ac:dyDescent="0.25">
      <c r="A30" s="5" t="s">
        <v>53</v>
      </c>
      <c r="B30" s="5" t="s">
        <v>54</v>
      </c>
      <c r="C30" s="6">
        <v>3200</v>
      </c>
      <c r="D30" s="6">
        <v>3200</v>
      </c>
      <c r="E30" s="6">
        <v>3197.84</v>
      </c>
      <c r="F30" s="6">
        <v>3200</v>
      </c>
      <c r="G30" s="13">
        <f t="shared" si="0"/>
        <v>100.06754559327547</v>
      </c>
      <c r="H30" s="13">
        <f t="shared" si="1"/>
        <v>100</v>
      </c>
      <c r="I30" s="12"/>
      <c r="J30" s="12"/>
    </row>
    <row r="31" spans="1:10" x14ac:dyDescent="0.25">
      <c r="A31" s="3" t="s">
        <v>55</v>
      </c>
      <c r="B31" s="3" t="s">
        <v>56</v>
      </c>
      <c r="C31" s="4">
        <f>+C32+C33</f>
        <v>953883.68</v>
      </c>
      <c r="D31" s="4">
        <f>+D32+D33</f>
        <v>953883.68</v>
      </c>
      <c r="E31" s="4">
        <f>+E32+E33</f>
        <v>942924.87</v>
      </c>
      <c r="F31" s="4">
        <f>+F32+F33</f>
        <v>158506</v>
      </c>
      <c r="G31" s="4">
        <f t="shared" si="0"/>
        <v>16.810034928869783</v>
      </c>
      <c r="H31" s="4">
        <f t="shared" si="1"/>
        <v>16.616910774697391</v>
      </c>
      <c r="I31" s="12"/>
      <c r="J31" s="12"/>
    </row>
    <row r="32" spans="1:10" x14ac:dyDescent="0.25">
      <c r="A32" s="5" t="s">
        <v>57</v>
      </c>
      <c r="B32" s="5" t="s">
        <v>58</v>
      </c>
      <c r="C32" s="6">
        <v>12707</v>
      </c>
      <c r="D32" s="6">
        <v>12707</v>
      </c>
      <c r="E32" s="6">
        <v>5706.44</v>
      </c>
      <c r="F32" s="6">
        <v>11707</v>
      </c>
      <c r="G32" s="13">
        <f t="shared" si="0"/>
        <v>205.15417668458795</v>
      </c>
      <c r="H32" s="13">
        <f t="shared" si="1"/>
        <v>92.130321869835512</v>
      </c>
      <c r="I32" s="12"/>
      <c r="J32" s="12"/>
    </row>
    <row r="33" spans="1:10" x14ac:dyDescent="0.25">
      <c r="A33" s="5" t="s">
        <v>59</v>
      </c>
      <c r="B33" s="5" t="s">
        <v>60</v>
      </c>
      <c r="C33" s="6">
        <v>941176.68</v>
      </c>
      <c r="D33" s="6">
        <v>941176.68</v>
      </c>
      <c r="E33" s="6">
        <v>937218.43</v>
      </c>
      <c r="F33" s="6">
        <v>146799</v>
      </c>
      <c r="G33" s="13">
        <f t="shared" si="0"/>
        <v>15.66326432569193</v>
      </c>
      <c r="H33" s="13">
        <f t="shared" si="1"/>
        <v>15.597390279580662</v>
      </c>
      <c r="I33" s="12"/>
      <c r="J33" s="12"/>
    </row>
    <row r="34" spans="1:10" x14ac:dyDescent="0.25">
      <c r="A34" s="3" t="s">
        <v>61</v>
      </c>
      <c r="B34" s="3" t="s">
        <v>62</v>
      </c>
      <c r="C34" s="4">
        <f>+C35</f>
        <v>1227777.5</v>
      </c>
      <c r="D34" s="4">
        <f>+D35</f>
        <v>1246137.5</v>
      </c>
      <c r="E34" s="4">
        <f>+E35</f>
        <v>1010984.49</v>
      </c>
      <c r="F34" s="4">
        <f>+F35</f>
        <v>986222.19</v>
      </c>
      <c r="G34" s="4">
        <f t="shared" si="0"/>
        <v>97.55067459046775</v>
      </c>
      <c r="H34" s="4">
        <f t="shared" si="1"/>
        <v>80.325807404028808</v>
      </c>
      <c r="I34" s="12"/>
      <c r="J34" s="12"/>
    </row>
    <row r="35" spans="1:10" x14ac:dyDescent="0.25">
      <c r="A35" s="5" t="s">
        <v>63</v>
      </c>
      <c r="B35" s="5" t="s">
        <v>64</v>
      </c>
      <c r="C35" s="6">
        <v>1227777.5</v>
      </c>
      <c r="D35" s="6">
        <v>1246137.5</v>
      </c>
      <c r="E35" s="6">
        <v>1010984.49</v>
      </c>
      <c r="F35" s="6">
        <v>986222.19</v>
      </c>
      <c r="G35" s="13">
        <f t="shared" si="0"/>
        <v>97.55067459046775</v>
      </c>
      <c r="H35" s="13">
        <f t="shared" si="1"/>
        <v>80.325807404028808</v>
      </c>
      <c r="I35" s="12"/>
      <c r="J35" s="12"/>
    </row>
    <row r="36" spans="1:10" x14ac:dyDescent="0.25">
      <c r="A36" s="3" t="s">
        <v>65</v>
      </c>
      <c r="B36" s="3" t="s">
        <v>66</v>
      </c>
      <c r="C36" s="4">
        <f>+C37</f>
        <v>5160</v>
      </c>
      <c r="D36" s="4">
        <f>+D37</f>
        <v>5160</v>
      </c>
      <c r="E36" s="4">
        <f>+E37</f>
        <v>4739.76</v>
      </c>
      <c r="F36" s="4">
        <f>+F37</f>
        <v>5160</v>
      </c>
      <c r="G36" s="4">
        <f t="shared" si="0"/>
        <v>108.86627170995999</v>
      </c>
      <c r="H36" s="4">
        <f t="shared" si="1"/>
        <v>100</v>
      </c>
      <c r="I36" s="12"/>
      <c r="J36" s="12"/>
    </row>
    <row r="37" spans="1:10" x14ac:dyDescent="0.25">
      <c r="A37" s="5" t="s">
        <v>67</v>
      </c>
      <c r="B37" s="5" t="s">
        <v>66</v>
      </c>
      <c r="C37" s="6">
        <v>5160</v>
      </c>
      <c r="D37" s="6">
        <v>5160</v>
      </c>
      <c r="E37" s="6">
        <v>4739.76</v>
      </c>
      <c r="F37" s="6">
        <v>5160</v>
      </c>
      <c r="G37" s="13">
        <f t="shared" ref="G37:G68" si="4">IF(E37&lt;&gt;0,F37/E37*100,"-")</f>
        <v>108.86627170995999</v>
      </c>
      <c r="H37" s="13">
        <f t="shared" ref="H37:H68" si="5">IF(C37&lt;&gt;0,F37/C37*100,"-")</f>
        <v>100</v>
      </c>
      <c r="I37" s="12"/>
      <c r="J37" s="12"/>
    </row>
    <row r="38" spans="1:10" x14ac:dyDescent="0.25">
      <c r="A38" s="3" t="s">
        <v>68</v>
      </c>
      <c r="B38" s="3" t="s">
        <v>69</v>
      </c>
      <c r="C38" s="4">
        <f>+C39</f>
        <v>27741.56</v>
      </c>
      <c r="D38" s="4">
        <f>+D39</f>
        <v>33191.56</v>
      </c>
      <c r="E38" s="4">
        <f>+E39</f>
        <v>31500.67</v>
      </c>
      <c r="F38" s="4">
        <f>+F39</f>
        <v>34922.74</v>
      </c>
      <c r="G38" s="4">
        <f t="shared" si="4"/>
        <v>110.86348322115055</v>
      </c>
      <c r="H38" s="4">
        <f t="shared" si="5"/>
        <v>125.88599920119847</v>
      </c>
      <c r="I38" s="12"/>
      <c r="J38" s="12"/>
    </row>
    <row r="39" spans="1:10" x14ac:dyDescent="0.25">
      <c r="A39" s="5" t="s">
        <v>70</v>
      </c>
      <c r="B39" s="5" t="s">
        <v>71</v>
      </c>
      <c r="C39" s="6">
        <v>27741.56</v>
      </c>
      <c r="D39" s="6">
        <v>33191.56</v>
      </c>
      <c r="E39" s="6">
        <v>31500.67</v>
      </c>
      <c r="F39" s="6">
        <v>34922.74</v>
      </c>
      <c r="G39" s="13">
        <f t="shared" si="4"/>
        <v>110.86348322115055</v>
      </c>
      <c r="H39" s="13">
        <f t="shared" si="5"/>
        <v>125.88599920119847</v>
      </c>
      <c r="I39" s="12"/>
      <c r="J39" s="12"/>
    </row>
    <row r="40" spans="1:10" x14ac:dyDescent="0.25">
      <c r="A40" s="3" t="s">
        <v>72</v>
      </c>
      <c r="B40" s="3" t="s">
        <v>73</v>
      </c>
      <c r="C40" s="4">
        <f>+C41</f>
        <v>460970.95</v>
      </c>
      <c r="D40" s="4">
        <f>+D41</f>
        <v>462466.75</v>
      </c>
      <c r="E40" s="4">
        <f>+E41</f>
        <v>339949.33</v>
      </c>
      <c r="F40" s="4">
        <f>+F41</f>
        <v>477247.64</v>
      </c>
      <c r="G40" s="4">
        <f t="shared" si="4"/>
        <v>140.38787486358629</v>
      </c>
      <c r="H40" s="4">
        <f t="shared" si="5"/>
        <v>103.53095786187829</v>
      </c>
      <c r="I40" s="12"/>
      <c r="J40" s="12"/>
    </row>
    <row r="41" spans="1:10" x14ac:dyDescent="0.25">
      <c r="A41" s="5" t="s">
        <v>74</v>
      </c>
      <c r="B41" s="5" t="s">
        <v>73</v>
      </c>
      <c r="C41" s="6">
        <v>460970.95</v>
      </c>
      <c r="D41" s="6">
        <v>462466.75</v>
      </c>
      <c r="E41" s="6">
        <v>339949.33</v>
      </c>
      <c r="F41" s="6">
        <v>477247.64</v>
      </c>
      <c r="G41" s="13">
        <f t="shared" si="4"/>
        <v>140.38787486358629</v>
      </c>
      <c r="H41" s="13">
        <f t="shared" si="5"/>
        <v>103.53095786187829</v>
      </c>
      <c r="I41" s="12"/>
      <c r="J41" s="12"/>
    </row>
    <row r="42" spans="1:10" ht="15.75" x14ac:dyDescent="0.25">
      <c r="A42" s="1" t="s">
        <v>75</v>
      </c>
      <c r="B42" s="1" t="s">
        <v>76</v>
      </c>
      <c r="C42" s="2">
        <f>+C43+C45+C47</f>
        <v>1214565.6299999999</v>
      </c>
      <c r="D42" s="2">
        <f>+D43+D45+D47</f>
        <v>1214234.6299999999</v>
      </c>
      <c r="E42" s="2">
        <f>+E43+E45+E47</f>
        <v>210763.7</v>
      </c>
      <c r="F42" s="2">
        <f>+F43+F45+F47</f>
        <v>1276567.1499999999</v>
      </c>
      <c r="G42" s="11">
        <f t="shared" si="4"/>
        <v>605.68643936313504</v>
      </c>
      <c r="H42" s="11">
        <f t="shared" si="5"/>
        <v>105.1048307698284</v>
      </c>
      <c r="I42" s="12"/>
      <c r="J42" s="12"/>
    </row>
    <row r="43" spans="1:10" x14ac:dyDescent="0.25">
      <c r="A43" s="3" t="s">
        <v>77</v>
      </c>
      <c r="B43" s="3" t="s">
        <v>78</v>
      </c>
      <c r="C43" s="4">
        <f>+C44</f>
        <v>109193.72</v>
      </c>
      <c r="D43" s="4">
        <f>+D44</f>
        <v>109193.72</v>
      </c>
      <c r="E43" s="4">
        <f>+E44</f>
        <v>1970.91</v>
      </c>
      <c r="F43" s="4">
        <f>+F44</f>
        <v>151106</v>
      </c>
      <c r="G43" s="4">
        <f t="shared" si="4"/>
        <v>7666.8138068201997</v>
      </c>
      <c r="H43" s="4">
        <f t="shared" si="5"/>
        <v>138.38341618913614</v>
      </c>
      <c r="I43" s="12"/>
      <c r="J43" s="12"/>
    </row>
    <row r="44" spans="1:10" x14ac:dyDescent="0.25">
      <c r="A44" s="5" t="s">
        <v>79</v>
      </c>
      <c r="B44" s="5" t="s">
        <v>78</v>
      </c>
      <c r="C44" s="6">
        <v>109193.72</v>
      </c>
      <c r="D44" s="6">
        <v>109193.72</v>
      </c>
      <c r="E44" s="6">
        <v>1970.91</v>
      </c>
      <c r="F44" s="6">
        <v>151106</v>
      </c>
      <c r="G44" s="13">
        <f t="shared" si="4"/>
        <v>7666.8138068201997</v>
      </c>
      <c r="H44" s="13">
        <f t="shared" si="5"/>
        <v>138.38341618913614</v>
      </c>
      <c r="I44" s="12"/>
      <c r="J44" s="12"/>
    </row>
    <row r="45" spans="1:10" x14ac:dyDescent="0.25">
      <c r="A45" s="3" t="s">
        <v>80</v>
      </c>
      <c r="B45" s="3" t="s">
        <v>81</v>
      </c>
      <c r="C45" s="4">
        <f>+C46</f>
        <v>1104781.9099999999</v>
      </c>
      <c r="D45" s="4">
        <f>+D46</f>
        <v>1104450.9099999999</v>
      </c>
      <c r="E45" s="4">
        <f>+E46</f>
        <v>208203.53</v>
      </c>
      <c r="F45" s="4">
        <f>+F46</f>
        <v>1124871.1499999999</v>
      </c>
      <c r="G45" s="4">
        <f t="shared" si="4"/>
        <v>540.27477343923988</v>
      </c>
      <c r="H45" s="4">
        <f t="shared" si="5"/>
        <v>101.81838965846208</v>
      </c>
      <c r="I45" s="12"/>
      <c r="J45" s="12"/>
    </row>
    <row r="46" spans="1:10" x14ac:dyDescent="0.25">
      <c r="A46" s="5" t="s">
        <v>82</v>
      </c>
      <c r="B46" s="5" t="s">
        <v>81</v>
      </c>
      <c r="C46" s="6">
        <v>1104781.9099999999</v>
      </c>
      <c r="D46" s="6">
        <v>1104450.9099999999</v>
      </c>
      <c r="E46" s="6">
        <v>208203.53</v>
      </c>
      <c r="F46" s="6">
        <v>1124871.1499999999</v>
      </c>
      <c r="G46" s="13">
        <f t="shared" si="4"/>
        <v>540.27477343923988</v>
      </c>
      <c r="H46" s="13">
        <f t="shared" si="5"/>
        <v>101.81838965846208</v>
      </c>
      <c r="I46" s="12"/>
      <c r="J46" s="12"/>
    </row>
    <row r="47" spans="1:10" x14ac:dyDescent="0.25">
      <c r="A47" s="3" t="s">
        <v>83</v>
      </c>
      <c r="B47" s="3" t="s">
        <v>84</v>
      </c>
      <c r="C47" s="4">
        <f>+C48</f>
        <v>590</v>
      </c>
      <c r="D47" s="4">
        <f>+D48</f>
        <v>590</v>
      </c>
      <c r="E47" s="4">
        <f>+E48</f>
        <v>589.26</v>
      </c>
      <c r="F47" s="4">
        <f>+F48</f>
        <v>590</v>
      </c>
      <c r="G47" s="4">
        <f t="shared" si="4"/>
        <v>100.1255812374843</v>
      </c>
      <c r="H47" s="4">
        <f t="shared" si="5"/>
        <v>100</v>
      </c>
      <c r="I47" s="12"/>
      <c r="J47" s="12"/>
    </row>
    <row r="48" spans="1:10" x14ac:dyDescent="0.25">
      <c r="A48" s="5" t="s">
        <v>85</v>
      </c>
      <c r="B48" s="5" t="s">
        <v>84</v>
      </c>
      <c r="C48" s="6">
        <v>590</v>
      </c>
      <c r="D48" s="6">
        <v>590</v>
      </c>
      <c r="E48" s="6">
        <v>589.26</v>
      </c>
      <c r="F48" s="6">
        <v>590</v>
      </c>
      <c r="G48" s="13">
        <f t="shared" si="4"/>
        <v>100.1255812374843</v>
      </c>
      <c r="H48" s="13">
        <f t="shared" si="5"/>
        <v>100</v>
      </c>
      <c r="I48" s="12"/>
      <c r="J48" s="12"/>
    </row>
    <row r="49" spans="1:10" ht="15.75" x14ac:dyDescent="0.25">
      <c r="A49" s="1" t="s">
        <v>86</v>
      </c>
      <c r="B49" s="1" t="s">
        <v>87</v>
      </c>
      <c r="C49" s="2">
        <f>+C50+C52+C54+C56</f>
        <v>1020350.49</v>
      </c>
      <c r="D49" s="2">
        <f>+D50+D52+D54+D56</f>
        <v>1006891.98</v>
      </c>
      <c r="E49" s="2">
        <f>+E50+E52+E54+E56</f>
        <v>782024.97</v>
      </c>
      <c r="F49" s="2">
        <f>+F50+F52+F54+F56</f>
        <v>2158466.2800000003</v>
      </c>
      <c r="G49" s="11">
        <f t="shared" si="4"/>
        <v>276.00989262529561</v>
      </c>
      <c r="H49" s="11">
        <f t="shared" si="5"/>
        <v>211.54165173184759</v>
      </c>
      <c r="I49" s="12"/>
      <c r="J49" s="12"/>
    </row>
    <row r="50" spans="1:10" x14ac:dyDescent="0.25">
      <c r="A50" s="3" t="s">
        <v>88</v>
      </c>
      <c r="B50" s="3" t="s">
        <v>89</v>
      </c>
      <c r="C50" s="4">
        <f>+C51</f>
        <v>330812.79999999999</v>
      </c>
      <c r="D50" s="4">
        <f>+D51</f>
        <v>324519.09000000003</v>
      </c>
      <c r="E50" s="4">
        <f>+E51</f>
        <v>280118.49</v>
      </c>
      <c r="F50" s="4">
        <f>+F51</f>
        <v>292400</v>
      </c>
      <c r="G50" s="4">
        <f t="shared" si="4"/>
        <v>104.38439818806677</v>
      </c>
      <c r="H50" s="4">
        <f t="shared" si="5"/>
        <v>88.388357403341118</v>
      </c>
      <c r="I50" s="12"/>
      <c r="J50" s="12"/>
    </row>
    <row r="51" spans="1:10" x14ac:dyDescent="0.25">
      <c r="A51" s="5" t="s">
        <v>90</v>
      </c>
      <c r="B51" s="5" t="s">
        <v>89</v>
      </c>
      <c r="C51" s="6">
        <v>330812.79999999999</v>
      </c>
      <c r="D51" s="6">
        <v>324519.09000000003</v>
      </c>
      <c r="E51" s="6">
        <v>280118.49</v>
      </c>
      <c r="F51" s="6">
        <v>292400</v>
      </c>
      <c r="G51" s="13">
        <f t="shared" si="4"/>
        <v>104.38439818806677</v>
      </c>
      <c r="H51" s="13">
        <f t="shared" si="5"/>
        <v>88.388357403341118</v>
      </c>
      <c r="I51" s="12"/>
      <c r="J51" s="12"/>
    </row>
    <row r="52" spans="1:10" x14ac:dyDescent="0.25">
      <c r="A52" s="3" t="s">
        <v>91</v>
      </c>
      <c r="B52" s="3" t="s">
        <v>92</v>
      </c>
      <c r="C52" s="4">
        <f>+C53</f>
        <v>254751.17</v>
      </c>
      <c r="D52" s="4">
        <f>+D53</f>
        <v>253255.37</v>
      </c>
      <c r="E52" s="4">
        <f>+E53</f>
        <v>185808.77</v>
      </c>
      <c r="F52" s="4">
        <f>+F53</f>
        <v>1493329.97</v>
      </c>
      <c r="G52" s="4">
        <f t="shared" si="4"/>
        <v>803.69186556694831</v>
      </c>
      <c r="H52" s="4">
        <f t="shared" si="5"/>
        <v>586.1916041445462</v>
      </c>
      <c r="I52" s="12"/>
      <c r="J52" s="12"/>
    </row>
    <row r="53" spans="1:10" x14ac:dyDescent="0.25">
      <c r="A53" s="5" t="s">
        <v>93</v>
      </c>
      <c r="B53" s="5" t="s">
        <v>92</v>
      </c>
      <c r="C53" s="6">
        <v>254751.17</v>
      </c>
      <c r="D53" s="6">
        <v>253255.37</v>
      </c>
      <c r="E53" s="6">
        <v>185808.77</v>
      </c>
      <c r="F53" s="6">
        <v>1493329.97</v>
      </c>
      <c r="G53" s="13">
        <f t="shared" si="4"/>
        <v>803.69186556694831</v>
      </c>
      <c r="H53" s="13">
        <f t="shared" si="5"/>
        <v>586.1916041445462</v>
      </c>
      <c r="I53" s="12"/>
      <c r="J53" s="12"/>
    </row>
    <row r="54" spans="1:10" x14ac:dyDescent="0.25">
      <c r="A54" s="3" t="s">
        <v>94</v>
      </c>
      <c r="B54" s="3" t="s">
        <v>95</v>
      </c>
      <c r="C54" s="4">
        <f>+C55</f>
        <v>276093.86</v>
      </c>
      <c r="D54" s="4">
        <f>+D55</f>
        <v>276424.86</v>
      </c>
      <c r="E54" s="4">
        <f>+E55</f>
        <v>175120.18</v>
      </c>
      <c r="F54" s="4">
        <f>+F55</f>
        <v>260736.31</v>
      </c>
      <c r="G54" s="4">
        <f t="shared" si="4"/>
        <v>148.8899280482695</v>
      </c>
      <c r="H54" s="4">
        <f t="shared" si="5"/>
        <v>94.437561921876849</v>
      </c>
      <c r="I54" s="12"/>
      <c r="J54" s="12"/>
    </row>
    <row r="55" spans="1:10" x14ac:dyDescent="0.25">
      <c r="A55" s="5" t="s">
        <v>96</v>
      </c>
      <c r="B55" s="5" t="s">
        <v>95</v>
      </c>
      <c r="C55" s="6">
        <v>276093.86</v>
      </c>
      <c r="D55" s="6">
        <v>276424.86</v>
      </c>
      <c r="E55" s="6">
        <v>175120.18</v>
      </c>
      <c r="F55" s="6">
        <v>260736.31</v>
      </c>
      <c r="G55" s="13">
        <f t="shared" si="4"/>
        <v>148.8899280482695</v>
      </c>
      <c r="H55" s="13">
        <f t="shared" si="5"/>
        <v>94.437561921876849</v>
      </c>
      <c r="I55" s="12"/>
      <c r="J55" s="12"/>
    </row>
    <row r="56" spans="1:10" x14ac:dyDescent="0.25">
      <c r="A56" s="3" t="s">
        <v>97</v>
      </c>
      <c r="B56" s="3" t="s">
        <v>98</v>
      </c>
      <c r="C56" s="4">
        <f>+C57</f>
        <v>158692.66</v>
      </c>
      <c r="D56" s="4">
        <f>+D57</f>
        <v>152692.66</v>
      </c>
      <c r="E56" s="4">
        <f>+E57</f>
        <v>140977.53</v>
      </c>
      <c r="F56" s="4">
        <f>+F57</f>
        <v>112000</v>
      </c>
      <c r="G56" s="4">
        <f t="shared" si="4"/>
        <v>79.445284649262902</v>
      </c>
      <c r="H56" s="4">
        <f t="shared" si="5"/>
        <v>70.576673174424073</v>
      </c>
      <c r="I56" s="12"/>
      <c r="J56" s="12"/>
    </row>
    <row r="57" spans="1:10" x14ac:dyDescent="0.25">
      <c r="A57" s="5" t="s">
        <v>99</v>
      </c>
      <c r="B57" s="5" t="s">
        <v>98</v>
      </c>
      <c r="C57" s="6">
        <v>158692.66</v>
      </c>
      <c r="D57" s="6">
        <v>152692.66</v>
      </c>
      <c r="E57" s="6">
        <v>140977.53</v>
      </c>
      <c r="F57" s="6">
        <v>112000</v>
      </c>
      <c r="G57" s="13">
        <f t="shared" si="4"/>
        <v>79.445284649262902</v>
      </c>
      <c r="H57" s="13">
        <f t="shared" si="5"/>
        <v>70.576673174424073</v>
      </c>
      <c r="I57" s="12"/>
      <c r="J57" s="12"/>
    </row>
    <row r="58" spans="1:10" ht="15.75" x14ac:dyDescent="0.25">
      <c r="A58" s="1" t="s">
        <v>100</v>
      </c>
      <c r="B58" s="1" t="s">
        <v>101</v>
      </c>
      <c r="C58" s="2">
        <f>+C59+C61</f>
        <v>166454.76999999999</v>
      </c>
      <c r="D58" s="2">
        <f>+D59+D61</f>
        <v>166454.76999999999</v>
      </c>
      <c r="E58" s="2">
        <f>+E59+E61</f>
        <v>160786.57999999999</v>
      </c>
      <c r="F58" s="2">
        <f>+F59+F61</f>
        <v>196513.94</v>
      </c>
      <c r="G58" s="11">
        <f t="shared" si="4"/>
        <v>122.22036192324013</v>
      </c>
      <c r="H58" s="11">
        <f t="shared" si="5"/>
        <v>118.0584611663577</v>
      </c>
      <c r="I58" s="12"/>
      <c r="J58" s="12"/>
    </row>
    <row r="59" spans="1:10" x14ac:dyDescent="0.25">
      <c r="A59" s="3" t="s">
        <v>102</v>
      </c>
      <c r="B59" s="3" t="s">
        <v>103</v>
      </c>
      <c r="C59" s="4">
        <f>+C60</f>
        <v>0</v>
      </c>
      <c r="D59" s="4">
        <f>+D60</f>
        <v>0</v>
      </c>
      <c r="E59" s="4">
        <f>+E60</f>
        <v>0</v>
      </c>
      <c r="F59" s="4">
        <f>+F60</f>
        <v>12139</v>
      </c>
      <c r="G59" s="4" t="str">
        <f t="shared" si="4"/>
        <v>-</v>
      </c>
      <c r="H59" s="4" t="str">
        <f t="shared" si="5"/>
        <v>-</v>
      </c>
      <c r="I59" s="12"/>
      <c r="J59" s="12"/>
    </row>
    <row r="60" spans="1:10" x14ac:dyDescent="0.25">
      <c r="A60" s="5" t="s">
        <v>104</v>
      </c>
      <c r="B60" s="5" t="s">
        <v>105</v>
      </c>
      <c r="C60" s="6">
        <v>0</v>
      </c>
      <c r="D60" s="6">
        <v>0</v>
      </c>
      <c r="E60" s="6">
        <v>0</v>
      </c>
      <c r="F60" s="6">
        <v>12139</v>
      </c>
      <c r="G60" s="13" t="str">
        <f t="shared" si="4"/>
        <v>-</v>
      </c>
      <c r="H60" s="13" t="str">
        <f t="shared" si="5"/>
        <v>-</v>
      </c>
      <c r="I60" s="12"/>
      <c r="J60" s="12"/>
    </row>
    <row r="61" spans="1:10" x14ac:dyDescent="0.25">
      <c r="A61" s="3" t="s">
        <v>106</v>
      </c>
      <c r="B61" s="3" t="s">
        <v>107</v>
      </c>
      <c r="C61" s="4">
        <f>+C62</f>
        <v>166454.76999999999</v>
      </c>
      <c r="D61" s="4">
        <f>+D62</f>
        <v>166454.76999999999</v>
      </c>
      <c r="E61" s="4">
        <f>+E62</f>
        <v>160786.57999999999</v>
      </c>
      <c r="F61" s="4">
        <f>+F62</f>
        <v>184374.94</v>
      </c>
      <c r="G61" s="4">
        <f t="shared" si="4"/>
        <v>114.67060248436158</v>
      </c>
      <c r="H61" s="4">
        <f t="shared" si="5"/>
        <v>110.76578940933925</v>
      </c>
      <c r="I61" s="12"/>
      <c r="J61" s="12"/>
    </row>
    <row r="62" spans="1:10" x14ac:dyDescent="0.25">
      <c r="A62" s="5" t="s">
        <v>108</v>
      </c>
      <c r="B62" s="5" t="s">
        <v>109</v>
      </c>
      <c r="C62" s="6">
        <v>166454.76999999999</v>
      </c>
      <c r="D62" s="6">
        <v>166454.76999999999</v>
      </c>
      <c r="E62" s="6">
        <v>160786.57999999999</v>
      </c>
      <c r="F62" s="6">
        <v>184374.94</v>
      </c>
      <c r="G62" s="13">
        <f t="shared" si="4"/>
        <v>114.67060248436158</v>
      </c>
      <c r="H62" s="13">
        <f t="shared" si="5"/>
        <v>110.76578940933925</v>
      </c>
      <c r="I62" s="12"/>
      <c r="J62" s="12"/>
    </row>
    <row r="63" spans="1:10" ht="31.5" x14ac:dyDescent="0.25">
      <c r="A63" s="1" t="s">
        <v>110</v>
      </c>
      <c r="B63" s="16" t="s">
        <v>111</v>
      </c>
      <c r="C63" s="2">
        <f>+C64+C66+C68+C70</f>
        <v>794489.27</v>
      </c>
      <c r="D63" s="2">
        <f>+D64+D66+D68+D70</f>
        <v>793529.27</v>
      </c>
      <c r="E63" s="2">
        <f>+E64+E66+E68+E70</f>
        <v>781406.42</v>
      </c>
      <c r="F63" s="2">
        <f>+F64+F66+F68+F70</f>
        <v>822597</v>
      </c>
      <c r="G63" s="11">
        <f t="shared" si="4"/>
        <v>105.27133882519162</v>
      </c>
      <c r="H63" s="11">
        <f t="shared" si="5"/>
        <v>103.53783632597077</v>
      </c>
      <c r="I63" s="12"/>
      <c r="J63" s="12"/>
    </row>
    <row r="64" spans="1:10" x14ac:dyDescent="0.25">
      <c r="A64" s="3" t="s">
        <v>112</v>
      </c>
      <c r="B64" s="3" t="s">
        <v>113</v>
      </c>
      <c r="C64" s="4">
        <f>+C65</f>
        <v>264593.27</v>
      </c>
      <c r="D64" s="4">
        <f>+D65</f>
        <v>264593.27</v>
      </c>
      <c r="E64" s="4">
        <f>+E65</f>
        <v>262916.71000000002</v>
      </c>
      <c r="F64" s="4">
        <f>+F65</f>
        <v>259490</v>
      </c>
      <c r="G64" s="4">
        <f t="shared" si="4"/>
        <v>98.696655682326153</v>
      </c>
      <c r="H64" s="4">
        <f t="shared" si="5"/>
        <v>98.071277474291009</v>
      </c>
      <c r="I64" s="12"/>
      <c r="J64" s="12"/>
    </row>
    <row r="65" spans="1:10" x14ac:dyDescent="0.25">
      <c r="A65" s="5" t="s">
        <v>114</v>
      </c>
      <c r="B65" s="5" t="s">
        <v>113</v>
      </c>
      <c r="C65" s="6">
        <v>264593.27</v>
      </c>
      <c r="D65" s="6">
        <v>264593.27</v>
      </c>
      <c r="E65" s="6">
        <v>262916.71000000002</v>
      </c>
      <c r="F65" s="6">
        <v>259490</v>
      </c>
      <c r="G65" s="13">
        <f t="shared" si="4"/>
        <v>98.696655682326153</v>
      </c>
      <c r="H65" s="13">
        <f t="shared" si="5"/>
        <v>98.071277474291009</v>
      </c>
      <c r="I65" s="12"/>
      <c r="J65" s="12"/>
    </row>
    <row r="66" spans="1:10" x14ac:dyDescent="0.25">
      <c r="A66" s="3" t="s">
        <v>115</v>
      </c>
      <c r="B66" s="3" t="s">
        <v>116</v>
      </c>
      <c r="C66" s="4">
        <f>+C67</f>
        <v>362526</v>
      </c>
      <c r="D66" s="4">
        <f>+D67</f>
        <v>361726</v>
      </c>
      <c r="E66" s="4">
        <f>+E67</f>
        <v>357236.32</v>
      </c>
      <c r="F66" s="4">
        <f>+F67</f>
        <v>381147</v>
      </c>
      <c r="G66" s="4">
        <f t="shared" si="4"/>
        <v>106.69323880617738</v>
      </c>
      <c r="H66" s="4">
        <f t="shared" si="5"/>
        <v>105.13645917810032</v>
      </c>
      <c r="I66" s="12"/>
      <c r="J66" s="12"/>
    </row>
    <row r="67" spans="1:10" x14ac:dyDescent="0.25">
      <c r="A67" s="5" t="s">
        <v>117</v>
      </c>
      <c r="B67" s="5" t="s">
        <v>116</v>
      </c>
      <c r="C67" s="6">
        <v>362526</v>
      </c>
      <c r="D67" s="6">
        <v>361726</v>
      </c>
      <c r="E67" s="6">
        <v>357236.32</v>
      </c>
      <c r="F67" s="6">
        <v>381147</v>
      </c>
      <c r="G67" s="13">
        <f t="shared" si="4"/>
        <v>106.69323880617738</v>
      </c>
      <c r="H67" s="13">
        <f t="shared" si="5"/>
        <v>105.13645917810032</v>
      </c>
      <c r="I67" s="12"/>
      <c r="J67" s="12"/>
    </row>
    <row r="68" spans="1:10" x14ac:dyDescent="0.25">
      <c r="A68" s="3" t="s">
        <v>118</v>
      </c>
      <c r="B68" s="3" t="s">
        <v>119</v>
      </c>
      <c r="C68" s="4">
        <f>+C69</f>
        <v>43700</v>
      </c>
      <c r="D68" s="4">
        <f>+D69</f>
        <v>43540</v>
      </c>
      <c r="E68" s="4">
        <f>+E69</f>
        <v>39360.14</v>
      </c>
      <c r="F68" s="4">
        <f>+F69</f>
        <v>53800</v>
      </c>
      <c r="G68" s="4">
        <f t="shared" si="4"/>
        <v>136.68650568824197</v>
      </c>
      <c r="H68" s="4">
        <f t="shared" si="5"/>
        <v>123.11212814645309</v>
      </c>
      <c r="I68" s="12"/>
      <c r="J68" s="12"/>
    </row>
    <row r="69" spans="1:10" x14ac:dyDescent="0.25">
      <c r="A69" s="5" t="s">
        <v>120</v>
      </c>
      <c r="B69" s="5" t="s">
        <v>119</v>
      </c>
      <c r="C69" s="6">
        <v>43700</v>
      </c>
      <c r="D69" s="6">
        <v>43540</v>
      </c>
      <c r="E69" s="6">
        <v>39360.14</v>
      </c>
      <c r="F69" s="6">
        <v>53800</v>
      </c>
      <c r="G69" s="13">
        <f t="shared" ref="G69:G89" si="6">IF(E69&lt;&gt;0,F69/E69*100,"-")</f>
        <v>136.68650568824197</v>
      </c>
      <c r="H69" s="13">
        <f t="shared" ref="H69:H89" si="7">IF(C69&lt;&gt;0,F69/C69*100,"-")</f>
        <v>123.11212814645309</v>
      </c>
      <c r="I69" s="12"/>
      <c r="J69" s="12"/>
    </row>
    <row r="70" spans="1:10" x14ac:dyDescent="0.25">
      <c r="A70" s="3" t="s">
        <v>121</v>
      </c>
      <c r="B70" s="3" t="s">
        <v>122</v>
      </c>
      <c r="C70" s="4">
        <f>+C71</f>
        <v>123670</v>
      </c>
      <c r="D70" s="4">
        <f>+D71</f>
        <v>123670</v>
      </c>
      <c r="E70" s="4">
        <f>+E71</f>
        <v>121893.25</v>
      </c>
      <c r="F70" s="4">
        <f>+F71</f>
        <v>128160</v>
      </c>
      <c r="G70" s="4">
        <f t="shared" si="6"/>
        <v>105.1411788593708</v>
      </c>
      <c r="H70" s="4">
        <f t="shared" si="7"/>
        <v>103.63062990215897</v>
      </c>
      <c r="I70" s="12"/>
      <c r="J70" s="12"/>
    </row>
    <row r="71" spans="1:10" x14ac:dyDescent="0.25">
      <c r="A71" s="5" t="s">
        <v>123</v>
      </c>
      <c r="B71" s="5" t="s">
        <v>122</v>
      </c>
      <c r="C71" s="6">
        <v>123670</v>
      </c>
      <c r="D71" s="6">
        <v>123670</v>
      </c>
      <c r="E71" s="6">
        <v>121893.25</v>
      </c>
      <c r="F71" s="6">
        <v>128160</v>
      </c>
      <c r="G71" s="13">
        <f t="shared" si="6"/>
        <v>105.1411788593708</v>
      </c>
      <c r="H71" s="13">
        <f t="shared" si="7"/>
        <v>103.63062990215897</v>
      </c>
      <c r="I71" s="12"/>
      <c r="J71" s="12"/>
    </row>
    <row r="72" spans="1:10" ht="15.75" x14ac:dyDescent="0.25">
      <c r="A72" s="1" t="s">
        <v>124</v>
      </c>
      <c r="B72" s="1" t="s">
        <v>125</v>
      </c>
      <c r="C72" s="2">
        <f>+C73+C76+C78</f>
        <v>4067096.81</v>
      </c>
      <c r="D72" s="2">
        <f>+D73+D76+D78</f>
        <v>4085523.81</v>
      </c>
      <c r="E72" s="2">
        <f>+E73+E76+E78</f>
        <v>4073996.6999999997</v>
      </c>
      <c r="F72" s="2">
        <f>+F73+F76+F78</f>
        <v>1702949</v>
      </c>
      <c r="G72" s="11">
        <f t="shared" si="6"/>
        <v>41.800451139295234</v>
      </c>
      <c r="H72" s="11">
        <f t="shared" si="7"/>
        <v>41.871366224006849</v>
      </c>
      <c r="I72" s="12"/>
      <c r="J72" s="12"/>
    </row>
    <row r="73" spans="1:10" x14ac:dyDescent="0.25">
      <c r="A73" s="3" t="s">
        <v>126</v>
      </c>
      <c r="B73" s="3" t="s">
        <v>127</v>
      </c>
      <c r="C73" s="4">
        <f>+C74+C75</f>
        <v>3780890.81</v>
      </c>
      <c r="D73" s="4">
        <f>+D74+D75</f>
        <v>3802493.81</v>
      </c>
      <c r="E73" s="4">
        <f>+E74+E75</f>
        <v>3793282.8699999996</v>
      </c>
      <c r="F73" s="4">
        <f>+F74+F75</f>
        <v>1466653</v>
      </c>
      <c r="G73" s="4">
        <f t="shared" si="6"/>
        <v>38.664477453008935</v>
      </c>
      <c r="H73" s="4">
        <f t="shared" si="7"/>
        <v>38.791202224641872</v>
      </c>
      <c r="I73" s="12"/>
      <c r="J73" s="12"/>
    </row>
    <row r="74" spans="1:10" x14ac:dyDescent="0.25">
      <c r="A74" s="5" t="s">
        <v>128</v>
      </c>
      <c r="B74" s="5" t="s">
        <v>129</v>
      </c>
      <c r="C74" s="6">
        <v>957156</v>
      </c>
      <c r="D74" s="6">
        <v>978759</v>
      </c>
      <c r="E74" s="6">
        <v>978757.61</v>
      </c>
      <c r="F74" s="6">
        <v>977900</v>
      </c>
      <c r="G74" s="13">
        <f t="shared" si="6"/>
        <v>99.912377692777284</v>
      </c>
      <c r="H74" s="13">
        <f t="shared" si="7"/>
        <v>102.16725382278334</v>
      </c>
      <c r="I74" s="12"/>
      <c r="J74" s="12"/>
    </row>
    <row r="75" spans="1:10" x14ac:dyDescent="0.25">
      <c r="A75" s="5" t="s">
        <v>130</v>
      </c>
      <c r="B75" s="5" t="s">
        <v>131</v>
      </c>
      <c r="C75" s="6">
        <v>2823734.81</v>
      </c>
      <c r="D75" s="6">
        <v>2823734.81</v>
      </c>
      <c r="E75" s="6">
        <v>2814525.26</v>
      </c>
      <c r="F75" s="6">
        <v>488753</v>
      </c>
      <c r="G75" s="13">
        <f t="shared" si="6"/>
        <v>17.365379765680274</v>
      </c>
      <c r="H75" s="13">
        <f t="shared" si="7"/>
        <v>17.308742955221067</v>
      </c>
      <c r="I75" s="12"/>
      <c r="J75" s="12"/>
    </row>
    <row r="76" spans="1:10" x14ac:dyDescent="0.25">
      <c r="A76" s="3" t="s">
        <v>132</v>
      </c>
      <c r="B76" s="3" t="s">
        <v>133</v>
      </c>
      <c r="C76" s="4">
        <f>+C77</f>
        <v>7833</v>
      </c>
      <c r="D76" s="4">
        <f>+D77</f>
        <v>7833</v>
      </c>
      <c r="E76" s="4">
        <f>+E77</f>
        <v>7833</v>
      </c>
      <c r="F76" s="4">
        <f>+F77</f>
        <v>7833</v>
      </c>
      <c r="G76" s="4">
        <f t="shared" si="6"/>
        <v>100</v>
      </c>
      <c r="H76" s="4">
        <f t="shared" si="7"/>
        <v>100</v>
      </c>
      <c r="I76" s="12"/>
      <c r="J76" s="12"/>
    </row>
    <row r="77" spans="1:10" x14ac:dyDescent="0.25">
      <c r="A77" s="5" t="s">
        <v>134</v>
      </c>
      <c r="B77" s="5" t="s">
        <v>133</v>
      </c>
      <c r="C77" s="6">
        <v>7833</v>
      </c>
      <c r="D77" s="6">
        <v>7833</v>
      </c>
      <c r="E77" s="6">
        <v>7833</v>
      </c>
      <c r="F77" s="6">
        <v>7833</v>
      </c>
      <c r="G77" s="13">
        <f t="shared" si="6"/>
        <v>100</v>
      </c>
      <c r="H77" s="13">
        <f t="shared" si="7"/>
        <v>100</v>
      </c>
      <c r="I77" s="12"/>
      <c r="J77" s="12"/>
    </row>
    <row r="78" spans="1:10" x14ac:dyDescent="0.25">
      <c r="A78" s="3" t="s">
        <v>135</v>
      </c>
      <c r="B78" s="3" t="s">
        <v>136</v>
      </c>
      <c r="C78" s="4">
        <f>+C79</f>
        <v>278373</v>
      </c>
      <c r="D78" s="4">
        <f>+D79</f>
        <v>275197</v>
      </c>
      <c r="E78" s="4">
        <f>+E79</f>
        <v>272880.83</v>
      </c>
      <c r="F78" s="4">
        <f>+F79</f>
        <v>228463</v>
      </c>
      <c r="G78" s="4">
        <f t="shared" si="6"/>
        <v>83.722627199572784</v>
      </c>
      <c r="H78" s="4">
        <f t="shared" si="7"/>
        <v>82.070818649797218</v>
      </c>
      <c r="I78" s="12"/>
      <c r="J78" s="12"/>
    </row>
    <row r="79" spans="1:10" x14ac:dyDescent="0.25">
      <c r="A79" s="5" t="s">
        <v>137</v>
      </c>
      <c r="B79" s="5" t="s">
        <v>136</v>
      </c>
      <c r="C79" s="6">
        <v>278373</v>
      </c>
      <c r="D79" s="6">
        <v>275197</v>
      </c>
      <c r="E79" s="6">
        <v>272880.83</v>
      </c>
      <c r="F79" s="6">
        <v>228463</v>
      </c>
      <c r="G79" s="13">
        <f t="shared" si="6"/>
        <v>83.722627199572784</v>
      </c>
      <c r="H79" s="13">
        <f t="shared" si="7"/>
        <v>82.070818649797218</v>
      </c>
      <c r="I79" s="12"/>
      <c r="J79" s="12"/>
    </row>
    <row r="80" spans="1:10" ht="15.75" x14ac:dyDescent="0.25">
      <c r="A80" s="1" t="s">
        <v>138</v>
      </c>
      <c r="B80" s="1" t="s">
        <v>139</v>
      </c>
      <c r="C80" s="2">
        <f>+C81+C83+C85+C87</f>
        <v>1695158.06</v>
      </c>
      <c r="D80" s="2">
        <f>+D81+D83+D85+D87</f>
        <v>1679921.06</v>
      </c>
      <c r="E80" s="2">
        <f>+E81+E83+E85+E87</f>
        <v>1619440.75</v>
      </c>
      <c r="F80" s="2">
        <f>+F81+F83+F85+F87</f>
        <v>980650</v>
      </c>
      <c r="G80" s="11">
        <f t="shared" si="6"/>
        <v>60.554855125141195</v>
      </c>
      <c r="H80" s="11">
        <f t="shared" si="7"/>
        <v>57.850062666132743</v>
      </c>
      <c r="I80" s="12"/>
      <c r="J80" s="12"/>
    </row>
    <row r="81" spans="1:10" x14ac:dyDescent="0.25">
      <c r="A81" s="3" t="s">
        <v>140</v>
      </c>
      <c r="B81" s="3" t="s">
        <v>141</v>
      </c>
      <c r="C81" s="4">
        <f>+C82</f>
        <v>69500</v>
      </c>
      <c r="D81" s="4">
        <f>+D82</f>
        <v>68333</v>
      </c>
      <c r="E81" s="4">
        <f>+E82</f>
        <v>68332.960000000006</v>
      </c>
      <c r="F81" s="4">
        <f>+F82</f>
        <v>69500</v>
      </c>
      <c r="G81" s="4">
        <f t="shared" si="6"/>
        <v>101.70787274545108</v>
      </c>
      <c r="H81" s="4">
        <f t="shared" si="7"/>
        <v>100</v>
      </c>
      <c r="I81" s="12"/>
      <c r="J81" s="12"/>
    </row>
    <row r="82" spans="1:10" x14ac:dyDescent="0.25">
      <c r="A82" s="5" t="s">
        <v>142</v>
      </c>
      <c r="B82" s="5" t="s">
        <v>143</v>
      </c>
      <c r="C82" s="6">
        <v>69500</v>
      </c>
      <c r="D82" s="6">
        <v>68333</v>
      </c>
      <c r="E82" s="6">
        <v>68332.960000000006</v>
      </c>
      <c r="F82" s="6">
        <v>69500</v>
      </c>
      <c r="G82" s="13">
        <f t="shared" si="6"/>
        <v>101.70787274545108</v>
      </c>
      <c r="H82" s="13">
        <f t="shared" si="7"/>
        <v>100</v>
      </c>
      <c r="I82" s="12"/>
      <c r="J82" s="12"/>
    </row>
    <row r="83" spans="1:10" x14ac:dyDescent="0.25">
      <c r="A83" s="3" t="s">
        <v>144</v>
      </c>
      <c r="B83" s="3" t="s">
        <v>145</v>
      </c>
      <c r="C83" s="4">
        <f>+C84</f>
        <v>11250</v>
      </c>
      <c r="D83" s="4">
        <f>+D84</f>
        <v>11250</v>
      </c>
      <c r="E83" s="4">
        <f>+E84</f>
        <v>10500</v>
      </c>
      <c r="F83" s="4">
        <f>+F84</f>
        <v>11250</v>
      </c>
      <c r="G83" s="4">
        <f t="shared" si="6"/>
        <v>107.14285714285714</v>
      </c>
      <c r="H83" s="4">
        <f t="shared" si="7"/>
        <v>100</v>
      </c>
      <c r="I83" s="12"/>
      <c r="J83" s="12"/>
    </row>
    <row r="84" spans="1:10" x14ac:dyDescent="0.25">
      <c r="A84" s="5" t="s">
        <v>146</v>
      </c>
      <c r="B84" s="5" t="s">
        <v>145</v>
      </c>
      <c r="C84" s="6">
        <v>11250</v>
      </c>
      <c r="D84" s="6">
        <v>11250</v>
      </c>
      <c r="E84" s="6">
        <v>10500</v>
      </c>
      <c r="F84" s="6">
        <v>11250</v>
      </c>
      <c r="G84" s="13">
        <f t="shared" si="6"/>
        <v>107.14285714285714</v>
      </c>
      <c r="H84" s="13">
        <f t="shared" si="7"/>
        <v>100</v>
      </c>
      <c r="I84" s="12"/>
      <c r="J84" s="12"/>
    </row>
    <row r="85" spans="1:10" x14ac:dyDescent="0.25">
      <c r="A85" s="3" t="s">
        <v>147</v>
      </c>
      <c r="B85" s="3" t="s">
        <v>148</v>
      </c>
      <c r="C85" s="4">
        <f>+C86</f>
        <v>716500</v>
      </c>
      <c r="D85" s="4">
        <f>+D86</f>
        <v>702430</v>
      </c>
      <c r="E85" s="4">
        <f>+E86</f>
        <v>700633.8</v>
      </c>
      <c r="F85" s="4">
        <f>+F86</f>
        <v>735500</v>
      </c>
      <c r="G85" s="4">
        <f t="shared" si="6"/>
        <v>104.97637995768973</v>
      </c>
      <c r="H85" s="4">
        <f t="shared" si="7"/>
        <v>102.65177948360085</v>
      </c>
      <c r="I85" s="12"/>
      <c r="J85" s="12"/>
    </row>
    <row r="86" spans="1:10" x14ac:dyDescent="0.25">
      <c r="A86" s="5" t="s">
        <v>149</v>
      </c>
      <c r="B86" s="5" t="s">
        <v>148</v>
      </c>
      <c r="C86" s="6">
        <v>716500</v>
      </c>
      <c r="D86" s="6">
        <v>702430</v>
      </c>
      <c r="E86" s="6">
        <v>700633.8</v>
      </c>
      <c r="F86" s="6">
        <v>735500</v>
      </c>
      <c r="G86" s="13">
        <f t="shared" si="6"/>
        <v>104.97637995768973</v>
      </c>
      <c r="H86" s="13">
        <f t="shared" si="7"/>
        <v>102.65177948360085</v>
      </c>
      <c r="I86" s="12"/>
      <c r="J86" s="12"/>
    </row>
    <row r="87" spans="1:10" x14ac:dyDescent="0.25">
      <c r="A87" s="3" t="s">
        <v>150</v>
      </c>
      <c r="B87" s="3" t="s">
        <v>151</v>
      </c>
      <c r="C87" s="4">
        <f>+C88</f>
        <v>897908.06</v>
      </c>
      <c r="D87" s="4">
        <f>+D88</f>
        <v>897908.06</v>
      </c>
      <c r="E87" s="4">
        <f>+E88</f>
        <v>839973.99</v>
      </c>
      <c r="F87" s="4">
        <f>+F88</f>
        <v>164400</v>
      </c>
      <c r="G87" s="4">
        <f t="shared" si="6"/>
        <v>19.572034605500104</v>
      </c>
      <c r="H87" s="4">
        <f t="shared" si="7"/>
        <v>18.309224220573316</v>
      </c>
      <c r="I87" s="12"/>
      <c r="J87" s="12"/>
    </row>
    <row r="88" spans="1:10" x14ac:dyDescent="0.25">
      <c r="A88" s="5" t="s">
        <v>152</v>
      </c>
      <c r="B88" s="5" t="s">
        <v>153</v>
      </c>
      <c r="C88" s="6">
        <v>897908.06</v>
      </c>
      <c r="D88" s="6">
        <v>897908.06</v>
      </c>
      <c r="E88" s="6">
        <v>839973.99</v>
      </c>
      <c r="F88" s="6">
        <v>164400</v>
      </c>
      <c r="G88" s="13">
        <f t="shared" si="6"/>
        <v>19.572034605500104</v>
      </c>
      <c r="H88" s="13">
        <f t="shared" si="7"/>
        <v>18.309224220573316</v>
      </c>
      <c r="I88" s="12"/>
      <c r="J88" s="12"/>
    </row>
    <row r="89" spans="1:10" ht="24.95" customHeight="1" x14ac:dyDescent="0.25">
      <c r="A89" s="14"/>
      <c r="B89" s="14" t="s">
        <v>156</v>
      </c>
      <c r="C89" s="15">
        <f>+C5+C18+C21+C24+C42+C49+C58+C63+C72+C80</f>
        <v>14042198.060000001</v>
      </c>
      <c r="D89" s="15">
        <f t="shared" ref="D89:F89" si="8">+D5+D18+D21+D24+D42+D49+D58+D63+D72+D80</f>
        <v>14042198.060000001</v>
      </c>
      <c r="E89" s="15">
        <f t="shared" si="8"/>
        <v>12217250.139999999</v>
      </c>
      <c r="F89" s="15">
        <f t="shared" si="8"/>
        <v>10822162.99</v>
      </c>
      <c r="G89" s="15">
        <f t="shared" si="6"/>
        <v>88.581005267033035</v>
      </c>
      <c r="H89" s="15">
        <f t="shared" si="7"/>
        <v>77.068867308085814</v>
      </c>
      <c r="I89" s="12"/>
      <c r="J89" s="12"/>
    </row>
    <row r="90" spans="1:10" x14ac:dyDescent="0.25">
      <c r="G90" s="12"/>
      <c r="H90" s="12"/>
      <c r="I90" s="12"/>
      <c r="J90" s="12"/>
    </row>
    <row r="91" spans="1:10" x14ac:dyDescent="0.25">
      <c r="G91" s="12"/>
      <c r="H91" s="12"/>
      <c r="I91" s="12"/>
      <c r="J91" s="12"/>
    </row>
    <row r="95" spans="1:10" x14ac:dyDescent="0.25">
      <c r="B95" s="1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2019-01-18T11:06:23Z</cp:lastPrinted>
  <dcterms:created xsi:type="dcterms:W3CDTF">2019-01-18T09:56:55Z</dcterms:created>
  <dcterms:modified xsi:type="dcterms:W3CDTF">2019-01-18T11:07:46Z</dcterms:modified>
</cp:coreProperties>
</file>